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4"/>
  <workbookPr/>
  <mc:AlternateContent xmlns:mc="http://schemas.openxmlformats.org/markup-compatibility/2006">
    <mc:Choice Requires="x15">
      <x15ac:absPath xmlns:x15ac="http://schemas.microsoft.com/office/spreadsheetml/2010/11/ac" url="\\Nas3380d6\総務g・会計\39.施設使用・教室予約\2023年度\施設使用料単価の改定2023.12.1~\"/>
    </mc:Choice>
  </mc:AlternateContent>
  <xr:revisionPtr revIDLastSave="0" documentId="13_ncr:1_{46048C1C-A705-4878-A7A3-CCF3C8A8A658}" xr6:coauthVersionLast="36" xr6:coauthVersionMax="36" xr10:uidLastSave="{00000000-0000-0000-0000-000000000000}"/>
  <bookViews>
    <workbookView xWindow="0" yWindow="0" windowWidth="23760" windowHeight="11085" xr2:uid="{00000000-000D-0000-FFFF-FFFF00000000}"/>
  </bookViews>
  <sheets>
    <sheet name="施設使用許可申請書" sheetId="9" r:id="rId1"/>
    <sheet name="別紙" sheetId="6" r:id="rId2"/>
    <sheet name="施設使用許可申請書 (記入例)" sheetId="16" r:id="rId3"/>
    <sheet name="別紙 (記入例)" sheetId="14" r:id="rId4"/>
    <sheet name="教室毎の料金" sheetId="13" state="hidden" r:id="rId5"/>
    <sheet name="料金表" sheetId="5" state="hidden" r:id="rId6"/>
  </sheets>
  <definedNames>
    <definedName name="_xlnm.Print_Area" localSheetId="0">施設使用許可申請書!$A$1:$J$41</definedName>
    <definedName name="_xlnm.Print_Area" localSheetId="2">'施設使用許可申請書 (記入例)'!$A$1:$J$41</definedName>
    <definedName name="_xlnm.Print_Area" localSheetId="1">別紙!$A$18:$AI$77</definedName>
    <definedName name="_xlnm.Print_Area" localSheetId="3">'別紙 (記入例)'!$A$18:$AF$76</definedName>
    <definedName name="_xlnm.Print_Titles" localSheetId="4">教室毎の料金!$1:$5</definedName>
    <definedName name="_xlnm.Print_Titles" localSheetId="5">料金表!$1:$5</definedName>
  </definedNames>
  <calcPr calcId="191029"/>
</workbook>
</file>

<file path=xl/calcChain.xml><?xml version="1.0" encoding="utf-8"?>
<calcChain xmlns="http://schemas.openxmlformats.org/spreadsheetml/2006/main">
  <c r="L23" i="6" l="1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2" i="6"/>
  <c r="L43" i="6"/>
  <c r="L44" i="6"/>
  <c r="L45" i="6"/>
  <c r="L46" i="6"/>
  <c r="L47" i="6"/>
  <c r="L48" i="6"/>
  <c r="L49" i="6"/>
  <c r="L50" i="6"/>
  <c r="L51" i="6"/>
  <c r="L52" i="6"/>
  <c r="L53" i="6"/>
  <c r="L54" i="6"/>
  <c r="L55" i="6"/>
  <c r="L56" i="6"/>
  <c r="L57" i="6"/>
  <c r="L58" i="6"/>
  <c r="L59" i="6"/>
  <c r="L60" i="6"/>
  <c r="L61" i="6"/>
  <c r="L62" i="6"/>
  <c r="L63" i="6"/>
  <c r="L64" i="6"/>
  <c r="L65" i="6"/>
  <c r="L66" i="6"/>
  <c r="L67" i="6"/>
  <c r="L68" i="6"/>
  <c r="L69" i="6"/>
  <c r="L70" i="6"/>
  <c r="L71" i="6"/>
  <c r="L72" i="6"/>
  <c r="L73" i="6"/>
  <c r="L74" i="6"/>
  <c r="L75" i="6"/>
  <c r="L76" i="6"/>
  <c r="AG23" i="6" l="1"/>
  <c r="AG24" i="6"/>
  <c r="AG25" i="6"/>
  <c r="AG26" i="6"/>
  <c r="AG27" i="6"/>
  <c r="AG28" i="6"/>
  <c r="AG29" i="6"/>
  <c r="AG30" i="6"/>
  <c r="AG31" i="6"/>
  <c r="AG32" i="6"/>
  <c r="AG33" i="6"/>
  <c r="AG34" i="6"/>
  <c r="AG35" i="6"/>
  <c r="AG36" i="6"/>
  <c r="AG37" i="6"/>
  <c r="AG38" i="6"/>
  <c r="AG39" i="6"/>
  <c r="AG40" i="6"/>
  <c r="AG41" i="6"/>
  <c r="AG42" i="6"/>
  <c r="AG43" i="6"/>
  <c r="AG44" i="6"/>
  <c r="AG45" i="6"/>
  <c r="AG46" i="6"/>
  <c r="AG47" i="6"/>
  <c r="AG48" i="6"/>
  <c r="AG49" i="6"/>
  <c r="AG50" i="6"/>
  <c r="AG51" i="6"/>
  <c r="AG52" i="6"/>
  <c r="AG53" i="6"/>
  <c r="AG54" i="6"/>
  <c r="AG55" i="6"/>
  <c r="AG56" i="6"/>
  <c r="AG57" i="6"/>
  <c r="AG58" i="6"/>
  <c r="AG59" i="6"/>
  <c r="AG60" i="6"/>
  <c r="AG61" i="6"/>
  <c r="AG62" i="6"/>
  <c r="AG63" i="6"/>
  <c r="AG64" i="6"/>
  <c r="AG65" i="6"/>
  <c r="AG66" i="6"/>
  <c r="AG67" i="6"/>
  <c r="AG68" i="6"/>
  <c r="AG69" i="6"/>
  <c r="AG70" i="6"/>
  <c r="AG71" i="6"/>
  <c r="AG72" i="6"/>
  <c r="AG73" i="6"/>
  <c r="AG74" i="6"/>
  <c r="AG75" i="6"/>
  <c r="AG76" i="6"/>
  <c r="AG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51" i="6"/>
  <c r="C52" i="6"/>
  <c r="C53" i="6"/>
  <c r="C54" i="6"/>
  <c r="C55" i="6"/>
  <c r="C56" i="6"/>
  <c r="C57" i="6"/>
  <c r="C58" i="6"/>
  <c r="C59" i="6"/>
  <c r="C60" i="6"/>
  <c r="C61" i="6"/>
  <c r="C62" i="6"/>
  <c r="C63" i="6"/>
  <c r="C64" i="6"/>
  <c r="C65" i="6"/>
  <c r="C66" i="6"/>
  <c r="C67" i="6"/>
  <c r="C68" i="6"/>
  <c r="C69" i="6"/>
  <c r="C70" i="6"/>
  <c r="C71" i="6"/>
  <c r="C72" i="6"/>
  <c r="C73" i="6"/>
  <c r="C74" i="6"/>
  <c r="C75" i="6"/>
  <c r="C76" i="6"/>
  <c r="C22" i="6"/>
  <c r="AG76" i="14" l="1"/>
  <c r="AC76" i="14"/>
  <c r="AI76" i="14" s="1"/>
  <c r="AB76" i="14"/>
  <c r="Z76" i="14"/>
  <c r="X76" i="14"/>
  <c r="V76" i="14"/>
  <c r="T76" i="14"/>
  <c r="R76" i="14"/>
  <c r="P76" i="14"/>
  <c r="N76" i="14"/>
  <c r="L76" i="14"/>
  <c r="J76" i="14"/>
  <c r="H76" i="14"/>
  <c r="F76" i="14"/>
  <c r="C76" i="14"/>
  <c r="AG75" i="14"/>
  <c r="AC75" i="14"/>
  <c r="AH75" i="14" s="1"/>
  <c r="AB75" i="14"/>
  <c r="Z75" i="14"/>
  <c r="X75" i="14"/>
  <c r="V75" i="14"/>
  <c r="T75" i="14"/>
  <c r="R75" i="14"/>
  <c r="P75" i="14"/>
  <c r="N75" i="14"/>
  <c r="L75" i="14"/>
  <c r="J75" i="14"/>
  <c r="H75" i="14"/>
  <c r="F75" i="14"/>
  <c r="C75" i="14"/>
  <c r="AG74" i="14"/>
  <c r="AC74" i="14"/>
  <c r="AI74" i="14" s="1"/>
  <c r="AB74" i="14"/>
  <c r="Z74" i="14"/>
  <c r="X74" i="14"/>
  <c r="V74" i="14"/>
  <c r="T74" i="14"/>
  <c r="R74" i="14"/>
  <c r="P74" i="14"/>
  <c r="N74" i="14"/>
  <c r="L74" i="14"/>
  <c r="J74" i="14"/>
  <c r="H74" i="14"/>
  <c r="F74" i="14"/>
  <c r="C74" i="14"/>
  <c r="AG73" i="14"/>
  <c r="AC73" i="14"/>
  <c r="AH73" i="14" s="1"/>
  <c r="AB73" i="14"/>
  <c r="Z73" i="14"/>
  <c r="X73" i="14"/>
  <c r="V73" i="14"/>
  <c r="T73" i="14"/>
  <c r="R73" i="14"/>
  <c r="P73" i="14"/>
  <c r="N73" i="14"/>
  <c r="L73" i="14"/>
  <c r="J73" i="14"/>
  <c r="H73" i="14"/>
  <c r="F73" i="14"/>
  <c r="C73" i="14"/>
  <c r="AH72" i="14"/>
  <c r="AG72" i="14"/>
  <c r="AC72" i="14"/>
  <c r="AI72" i="14" s="1"/>
  <c r="AB72" i="14"/>
  <c r="Z72" i="14"/>
  <c r="X72" i="14"/>
  <c r="V72" i="14"/>
  <c r="T72" i="14"/>
  <c r="R72" i="14"/>
  <c r="P72" i="14"/>
  <c r="N72" i="14"/>
  <c r="L72" i="14"/>
  <c r="J72" i="14"/>
  <c r="H72" i="14"/>
  <c r="F72" i="14"/>
  <c r="C72" i="14"/>
  <c r="AI71" i="14"/>
  <c r="AG71" i="14"/>
  <c r="AC71" i="14"/>
  <c r="AH71" i="14" s="1"/>
  <c r="AB71" i="14"/>
  <c r="Z71" i="14"/>
  <c r="X71" i="14"/>
  <c r="V71" i="14"/>
  <c r="T71" i="14"/>
  <c r="R71" i="14"/>
  <c r="P71" i="14"/>
  <c r="N71" i="14"/>
  <c r="L71" i="14"/>
  <c r="J71" i="14"/>
  <c r="H71" i="14"/>
  <c r="F71" i="14"/>
  <c r="C71" i="14"/>
  <c r="AG70" i="14"/>
  <c r="AC70" i="14"/>
  <c r="AI70" i="14" s="1"/>
  <c r="AB70" i="14"/>
  <c r="Z70" i="14"/>
  <c r="X70" i="14"/>
  <c r="V70" i="14"/>
  <c r="T70" i="14"/>
  <c r="R70" i="14"/>
  <c r="P70" i="14"/>
  <c r="N70" i="14"/>
  <c r="L70" i="14"/>
  <c r="J70" i="14"/>
  <c r="H70" i="14"/>
  <c r="F70" i="14"/>
  <c r="C70" i="14"/>
  <c r="AG69" i="14"/>
  <c r="AC69" i="14"/>
  <c r="AH69" i="14" s="1"/>
  <c r="AB69" i="14"/>
  <c r="Z69" i="14"/>
  <c r="X69" i="14"/>
  <c r="V69" i="14"/>
  <c r="T69" i="14"/>
  <c r="R69" i="14"/>
  <c r="P69" i="14"/>
  <c r="N69" i="14"/>
  <c r="L69" i="14"/>
  <c r="J69" i="14"/>
  <c r="H69" i="14"/>
  <c r="F69" i="14"/>
  <c r="C69" i="14"/>
  <c r="AG68" i="14"/>
  <c r="AC68" i="14"/>
  <c r="AI68" i="14" s="1"/>
  <c r="AB68" i="14"/>
  <c r="Z68" i="14"/>
  <c r="X68" i="14"/>
  <c r="V68" i="14"/>
  <c r="T68" i="14"/>
  <c r="R68" i="14"/>
  <c r="P68" i="14"/>
  <c r="N68" i="14"/>
  <c r="L68" i="14"/>
  <c r="J68" i="14"/>
  <c r="H68" i="14"/>
  <c r="F68" i="14"/>
  <c r="C68" i="14"/>
  <c r="AG67" i="14"/>
  <c r="AC67" i="14"/>
  <c r="AH67" i="14" s="1"/>
  <c r="AB67" i="14"/>
  <c r="Z67" i="14"/>
  <c r="X67" i="14"/>
  <c r="V67" i="14"/>
  <c r="T67" i="14"/>
  <c r="R67" i="14"/>
  <c r="P67" i="14"/>
  <c r="N67" i="14"/>
  <c r="L67" i="14"/>
  <c r="J67" i="14"/>
  <c r="H67" i="14"/>
  <c r="F67" i="14"/>
  <c r="C67" i="14"/>
  <c r="AG66" i="14"/>
  <c r="AC66" i="14"/>
  <c r="AI66" i="14" s="1"/>
  <c r="AB66" i="14"/>
  <c r="Z66" i="14"/>
  <c r="X66" i="14"/>
  <c r="V66" i="14"/>
  <c r="T66" i="14"/>
  <c r="R66" i="14"/>
  <c r="P66" i="14"/>
  <c r="N66" i="14"/>
  <c r="L66" i="14"/>
  <c r="J66" i="14"/>
  <c r="H66" i="14"/>
  <c r="F66" i="14"/>
  <c r="C66" i="14"/>
  <c r="AG65" i="14"/>
  <c r="AC65" i="14"/>
  <c r="AH65" i="14" s="1"/>
  <c r="AB65" i="14"/>
  <c r="Z65" i="14"/>
  <c r="X65" i="14"/>
  <c r="V65" i="14"/>
  <c r="T65" i="14"/>
  <c r="R65" i="14"/>
  <c r="P65" i="14"/>
  <c r="N65" i="14"/>
  <c r="L65" i="14"/>
  <c r="J65" i="14"/>
  <c r="H65" i="14"/>
  <c r="F65" i="14"/>
  <c r="C65" i="14"/>
  <c r="AG64" i="14"/>
  <c r="AC64" i="14"/>
  <c r="AI64" i="14" s="1"/>
  <c r="AB64" i="14"/>
  <c r="Z64" i="14"/>
  <c r="X64" i="14"/>
  <c r="V64" i="14"/>
  <c r="T64" i="14"/>
  <c r="R64" i="14"/>
  <c r="P64" i="14"/>
  <c r="N64" i="14"/>
  <c r="L64" i="14"/>
  <c r="J64" i="14"/>
  <c r="H64" i="14"/>
  <c r="F64" i="14"/>
  <c r="C64" i="14"/>
  <c r="AG63" i="14"/>
  <c r="AC63" i="14"/>
  <c r="AH63" i="14" s="1"/>
  <c r="AB63" i="14"/>
  <c r="Z63" i="14"/>
  <c r="X63" i="14"/>
  <c r="V63" i="14"/>
  <c r="T63" i="14"/>
  <c r="R63" i="14"/>
  <c r="P63" i="14"/>
  <c r="N63" i="14"/>
  <c r="L63" i="14"/>
  <c r="J63" i="14"/>
  <c r="H63" i="14"/>
  <c r="F63" i="14"/>
  <c r="C63" i="14"/>
  <c r="AG62" i="14"/>
  <c r="AC62" i="14"/>
  <c r="AI62" i="14" s="1"/>
  <c r="AB62" i="14"/>
  <c r="Z62" i="14"/>
  <c r="X62" i="14"/>
  <c r="V62" i="14"/>
  <c r="T62" i="14"/>
  <c r="R62" i="14"/>
  <c r="P62" i="14"/>
  <c r="N62" i="14"/>
  <c r="L62" i="14"/>
  <c r="J62" i="14"/>
  <c r="H62" i="14"/>
  <c r="F62" i="14"/>
  <c r="C62" i="14"/>
  <c r="AI61" i="14"/>
  <c r="AG61" i="14"/>
  <c r="AC61" i="14"/>
  <c r="AH61" i="14" s="1"/>
  <c r="AB61" i="14"/>
  <c r="Z61" i="14"/>
  <c r="X61" i="14"/>
  <c r="V61" i="14"/>
  <c r="T61" i="14"/>
  <c r="R61" i="14"/>
  <c r="P61" i="14"/>
  <c r="N61" i="14"/>
  <c r="L61" i="14"/>
  <c r="J61" i="14"/>
  <c r="H61" i="14"/>
  <c r="F61" i="14"/>
  <c r="C61" i="14"/>
  <c r="AG60" i="14"/>
  <c r="AC60" i="14"/>
  <c r="AI60" i="14" s="1"/>
  <c r="AB60" i="14"/>
  <c r="Z60" i="14"/>
  <c r="X60" i="14"/>
  <c r="V60" i="14"/>
  <c r="T60" i="14"/>
  <c r="R60" i="14"/>
  <c r="P60" i="14"/>
  <c r="N60" i="14"/>
  <c r="L60" i="14"/>
  <c r="J60" i="14"/>
  <c r="H60" i="14"/>
  <c r="F60" i="14"/>
  <c r="C60" i="14"/>
  <c r="AG59" i="14"/>
  <c r="AC59" i="14"/>
  <c r="AH59" i="14" s="1"/>
  <c r="AB59" i="14"/>
  <c r="Z59" i="14"/>
  <c r="X59" i="14"/>
  <c r="V59" i="14"/>
  <c r="T59" i="14"/>
  <c r="R59" i="14"/>
  <c r="P59" i="14"/>
  <c r="N59" i="14"/>
  <c r="L59" i="14"/>
  <c r="J59" i="14"/>
  <c r="H59" i="14"/>
  <c r="F59" i="14"/>
  <c r="C59" i="14"/>
  <c r="AG58" i="14"/>
  <c r="AC58" i="14"/>
  <c r="AI58" i="14" s="1"/>
  <c r="AB58" i="14"/>
  <c r="Z58" i="14"/>
  <c r="X58" i="14"/>
  <c r="V58" i="14"/>
  <c r="T58" i="14"/>
  <c r="R58" i="14"/>
  <c r="P58" i="14"/>
  <c r="N58" i="14"/>
  <c r="L58" i="14"/>
  <c r="J58" i="14"/>
  <c r="H58" i="14"/>
  <c r="F58" i="14"/>
  <c r="C58" i="14"/>
  <c r="AI57" i="14"/>
  <c r="AG57" i="14"/>
  <c r="AC57" i="14"/>
  <c r="AH57" i="14" s="1"/>
  <c r="AB57" i="14"/>
  <c r="Z57" i="14"/>
  <c r="X57" i="14"/>
  <c r="V57" i="14"/>
  <c r="T57" i="14"/>
  <c r="R57" i="14"/>
  <c r="P57" i="14"/>
  <c r="N57" i="14"/>
  <c r="L57" i="14"/>
  <c r="J57" i="14"/>
  <c r="H57" i="14"/>
  <c r="F57" i="14"/>
  <c r="C57" i="14"/>
  <c r="AH56" i="14"/>
  <c r="AG56" i="14"/>
  <c r="AC56" i="14"/>
  <c r="AI56" i="14" s="1"/>
  <c r="AB56" i="14"/>
  <c r="Z56" i="14"/>
  <c r="X56" i="14"/>
  <c r="V56" i="14"/>
  <c r="T56" i="14"/>
  <c r="R56" i="14"/>
  <c r="P56" i="14"/>
  <c r="N56" i="14"/>
  <c r="L56" i="14"/>
  <c r="J56" i="14"/>
  <c r="H56" i="14"/>
  <c r="F56" i="14"/>
  <c r="C56" i="14"/>
  <c r="AG55" i="14"/>
  <c r="AC55" i="14"/>
  <c r="AH55" i="14" s="1"/>
  <c r="AB55" i="14"/>
  <c r="Z55" i="14"/>
  <c r="X55" i="14"/>
  <c r="V55" i="14"/>
  <c r="T55" i="14"/>
  <c r="R55" i="14"/>
  <c r="P55" i="14"/>
  <c r="N55" i="14"/>
  <c r="L55" i="14"/>
  <c r="J55" i="14"/>
  <c r="H55" i="14"/>
  <c r="F55" i="14"/>
  <c r="C55" i="14"/>
  <c r="AG54" i="14"/>
  <c r="AC54" i="14"/>
  <c r="AI54" i="14" s="1"/>
  <c r="AB54" i="14"/>
  <c r="Z54" i="14"/>
  <c r="X54" i="14"/>
  <c r="V54" i="14"/>
  <c r="T54" i="14"/>
  <c r="R54" i="14"/>
  <c r="P54" i="14"/>
  <c r="N54" i="14"/>
  <c r="L54" i="14"/>
  <c r="J54" i="14"/>
  <c r="H54" i="14"/>
  <c r="F54" i="14"/>
  <c r="C54" i="14"/>
  <c r="AI53" i="14"/>
  <c r="AG53" i="14"/>
  <c r="AC53" i="14"/>
  <c r="AH53" i="14" s="1"/>
  <c r="AB53" i="14"/>
  <c r="Z53" i="14"/>
  <c r="X53" i="14"/>
  <c r="V53" i="14"/>
  <c r="T53" i="14"/>
  <c r="R53" i="14"/>
  <c r="P53" i="14"/>
  <c r="N53" i="14"/>
  <c r="L53" i="14"/>
  <c r="J53" i="14"/>
  <c r="H53" i="14"/>
  <c r="F53" i="14"/>
  <c r="C53" i="14"/>
  <c r="AG52" i="14"/>
  <c r="AC52" i="14"/>
  <c r="AI52" i="14" s="1"/>
  <c r="AB52" i="14"/>
  <c r="Z52" i="14"/>
  <c r="X52" i="14"/>
  <c r="V52" i="14"/>
  <c r="T52" i="14"/>
  <c r="R52" i="14"/>
  <c r="P52" i="14"/>
  <c r="N52" i="14"/>
  <c r="L52" i="14"/>
  <c r="J52" i="14"/>
  <c r="H52" i="14"/>
  <c r="F52" i="14"/>
  <c r="C52" i="14"/>
  <c r="AI51" i="14"/>
  <c r="AG51" i="14"/>
  <c r="AC51" i="14"/>
  <c r="AH51" i="14" s="1"/>
  <c r="AB51" i="14"/>
  <c r="Z51" i="14"/>
  <c r="X51" i="14"/>
  <c r="V51" i="14"/>
  <c r="T51" i="14"/>
  <c r="R51" i="14"/>
  <c r="P51" i="14"/>
  <c r="N51" i="14"/>
  <c r="L51" i="14"/>
  <c r="J51" i="14"/>
  <c r="H51" i="14"/>
  <c r="F51" i="14"/>
  <c r="C51" i="14"/>
  <c r="AG50" i="14"/>
  <c r="AC50" i="14"/>
  <c r="AI50" i="14" s="1"/>
  <c r="AB50" i="14"/>
  <c r="Z50" i="14"/>
  <c r="X50" i="14"/>
  <c r="V50" i="14"/>
  <c r="T50" i="14"/>
  <c r="R50" i="14"/>
  <c r="P50" i="14"/>
  <c r="N50" i="14"/>
  <c r="L50" i="14"/>
  <c r="J50" i="14"/>
  <c r="H50" i="14"/>
  <c r="F50" i="14"/>
  <c r="C50" i="14"/>
  <c r="AI49" i="14"/>
  <c r="AG49" i="14"/>
  <c r="AC49" i="14"/>
  <c r="AH49" i="14" s="1"/>
  <c r="AB49" i="14"/>
  <c r="Z49" i="14"/>
  <c r="X49" i="14"/>
  <c r="V49" i="14"/>
  <c r="T49" i="14"/>
  <c r="R49" i="14"/>
  <c r="P49" i="14"/>
  <c r="N49" i="14"/>
  <c r="L49" i="14"/>
  <c r="J49" i="14"/>
  <c r="H49" i="14"/>
  <c r="F49" i="14"/>
  <c r="C49" i="14"/>
  <c r="AH48" i="14"/>
  <c r="AG48" i="14"/>
  <c r="AC48" i="14"/>
  <c r="AI48" i="14" s="1"/>
  <c r="AB48" i="14"/>
  <c r="Z48" i="14"/>
  <c r="X48" i="14"/>
  <c r="V48" i="14"/>
  <c r="T48" i="14"/>
  <c r="R48" i="14"/>
  <c r="P48" i="14"/>
  <c r="N48" i="14"/>
  <c r="L48" i="14"/>
  <c r="J48" i="14"/>
  <c r="H48" i="14"/>
  <c r="F48" i="14"/>
  <c r="C48" i="14"/>
  <c r="AG47" i="14"/>
  <c r="AC47" i="14"/>
  <c r="AH47" i="14" s="1"/>
  <c r="AB47" i="14"/>
  <c r="Z47" i="14"/>
  <c r="X47" i="14"/>
  <c r="V47" i="14"/>
  <c r="T47" i="14"/>
  <c r="R47" i="14"/>
  <c r="P47" i="14"/>
  <c r="N47" i="14"/>
  <c r="L47" i="14"/>
  <c r="J47" i="14"/>
  <c r="H47" i="14"/>
  <c r="F47" i="14"/>
  <c r="C47" i="14"/>
  <c r="AG46" i="14"/>
  <c r="AC46" i="14"/>
  <c r="AI46" i="14" s="1"/>
  <c r="AB46" i="14"/>
  <c r="Z46" i="14"/>
  <c r="X46" i="14"/>
  <c r="V46" i="14"/>
  <c r="T46" i="14"/>
  <c r="R46" i="14"/>
  <c r="P46" i="14"/>
  <c r="N46" i="14"/>
  <c r="L46" i="14"/>
  <c r="J46" i="14"/>
  <c r="H46" i="14"/>
  <c r="F46" i="14"/>
  <c r="C46" i="14"/>
  <c r="AI45" i="14"/>
  <c r="AG45" i="14"/>
  <c r="AC45" i="14"/>
  <c r="AH45" i="14" s="1"/>
  <c r="AB45" i="14"/>
  <c r="Z45" i="14"/>
  <c r="X45" i="14"/>
  <c r="V45" i="14"/>
  <c r="T45" i="14"/>
  <c r="R45" i="14"/>
  <c r="P45" i="14"/>
  <c r="N45" i="14"/>
  <c r="L45" i="14"/>
  <c r="J45" i="14"/>
  <c r="H45" i="14"/>
  <c r="F45" i="14"/>
  <c r="C45" i="14"/>
  <c r="AG44" i="14"/>
  <c r="AC44" i="14"/>
  <c r="AI44" i="14" s="1"/>
  <c r="AB44" i="14"/>
  <c r="Z44" i="14"/>
  <c r="X44" i="14"/>
  <c r="V44" i="14"/>
  <c r="T44" i="14"/>
  <c r="R44" i="14"/>
  <c r="P44" i="14"/>
  <c r="N44" i="14"/>
  <c r="L44" i="14"/>
  <c r="J44" i="14"/>
  <c r="H44" i="14"/>
  <c r="F44" i="14"/>
  <c r="C44" i="14"/>
  <c r="AG43" i="14"/>
  <c r="AC43" i="14"/>
  <c r="AH43" i="14" s="1"/>
  <c r="AB43" i="14"/>
  <c r="Z43" i="14"/>
  <c r="X43" i="14"/>
  <c r="V43" i="14"/>
  <c r="T43" i="14"/>
  <c r="R43" i="14"/>
  <c r="P43" i="14"/>
  <c r="N43" i="14"/>
  <c r="L43" i="14"/>
  <c r="J43" i="14"/>
  <c r="H43" i="14"/>
  <c r="F43" i="14"/>
  <c r="C43" i="14"/>
  <c r="AG42" i="14"/>
  <c r="AC42" i="14"/>
  <c r="AI42" i="14" s="1"/>
  <c r="AB42" i="14"/>
  <c r="Z42" i="14"/>
  <c r="X42" i="14"/>
  <c r="V42" i="14"/>
  <c r="T42" i="14"/>
  <c r="R42" i="14"/>
  <c r="P42" i="14"/>
  <c r="N42" i="14"/>
  <c r="L42" i="14"/>
  <c r="J42" i="14"/>
  <c r="H42" i="14"/>
  <c r="F42" i="14"/>
  <c r="C42" i="14"/>
  <c r="AI41" i="14"/>
  <c r="AG41" i="14"/>
  <c r="AC41" i="14"/>
  <c r="AH41" i="14" s="1"/>
  <c r="AB41" i="14"/>
  <c r="Z41" i="14"/>
  <c r="X41" i="14"/>
  <c r="V41" i="14"/>
  <c r="T41" i="14"/>
  <c r="R41" i="14"/>
  <c r="P41" i="14"/>
  <c r="N41" i="14"/>
  <c r="L41" i="14"/>
  <c r="J41" i="14"/>
  <c r="H41" i="14"/>
  <c r="F41" i="14"/>
  <c r="C41" i="14"/>
  <c r="AH40" i="14"/>
  <c r="AG40" i="14"/>
  <c r="AC40" i="14"/>
  <c r="AI40" i="14" s="1"/>
  <c r="AB40" i="14"/>
  <c r="Z40" i="14"/>
  <c r="X40" i="14"/>
  <c r="V40" i="14"/>
  <c r="T40" i="14"/>
  <c r="R40" i="14"/>
  <c r="P40" i="14"/>
  <c r="N40" i="14"/>
  <c r="L40" i="14"/>
  <c r="J40" i="14"/>
  <c r="H40" i="14"/>
  <c r="F40" i="14"/>
  <c r="C40" i="14"/>
  <c r="AG39" i="14"/>
  <c r="AC39" i="14"/>
  <c r="AH39" i="14" s="1"/>
  <c r="AB39" i="14"/>
  <c r="Z39" i="14"/>
  <c r="X39" i="14"/>
  <c r="V39" i="14"/>
  <c r="T39" i="14"/>
  <c r="R39" i="14"/>
  <c r="P39" i="14"/>
  <c r="N39" i="14"/>
  <c r="L39" i="14"/>
  <c r="J39" i="14"/>
  <c r="H39" i="14"/>
  <c r="F39" i="14"/>
  <c r="C39" i="14"/>
  <c r="AG38" i="14"/>
  <c r="AC38" i="14"/>
  <c r="AI38" i="14" s="1"/>
  <c r="AB38" i="14"/>
  <c r="Z38" i="14"/>
  <c r="X38" i="14"/>
  <c r="V38" i="14"/>
  <c r="T38" i="14"/>
  <c r="R38" i="14"/>
  <c r="P38" i="14"/>
  <c r="N38" i="14"/>
  <c r="L38" i="14"/>
  <c r="J38" i="14"/>
  <c r="H38" i="14"/>
  <c r="F38" i="14"/>
  <c r="C38" i="14"/>
  <c r="AI37" i="14"/>
  <c r="AG37" i="14"/>
  <c r="AC37" i="14"/>
  <c r="AH37" i="14" s="1"/>
  <c r="AB37" i="14"/>
  <c r="Z37" i="14"/>
  <c r="X37" i="14"/>
  <c r="V37" i="14"/>
  <c r="T37" i="14"/>
  <c r="R37" i="14"/>
  <c r="P37" i="14"/>
  <c r="N37" i="14"/>
  <c r="L37" i="14"/>
  <c r="J37" i="14"/>
  <c r="H37" i="14"/>
  <c r="F37" i="14"/>
  <c r="C37" i="14"/>
  <c r="AG36" i="14"/>
  <c r="AC36" i="14"/>
  <c r="AI36" i="14" s="1"/>
  <c r="AB36" i="14"/>
  <c r="Z36" i="14"/>
  <c r="X36" i="14"/>
  <c r="V36" i="14"/>
  <c r="T36" i="14"/>
  <c r="R36" i="14"/>
  <c r="P36" i="14"/>
  <c r="N36" i="14"/>
  <c r="L36" i="14"/>
  <c r="J36" i="14"/>
  <c r="H36" i="14"/>
  <c r="F36" i="14"/>
  <c r="C36" i="14"/>
  <c r="AG35" i="14"/>
  <c r="AC35" i="14"/>
  <c r="AH35" i="14" s="1"/>
  <c r="AB35" i="14"/>
  <c r="Z35" i="14"/>
  <c r="X35" i="14"/>
  <c r="V35" i="14"/>
  <c r="T35" i="14"/>
  <c r="R35" i="14"/>
  <c r="P35" i="14"/>
  <c r="N35" i="14"/>
  <c r="L35" i="14"/>
  <c r="J35" i="14"/>
  <c r="H35" i="14"/>
  <c r="F35" i="14"/>
  <c r="C35" i="14"/>
  <c r="AG34" i="14"/>
  <c r="AC34" i="14"/>
  <c r="AI34" i="14" s="1"/>
  <c r="AB34" i="14"/>
  <c r="Z34" i="14"/>
  <c r="X34" i="14"/>
  <c r="V34" i="14"/>
  <c r="T34" i="14"/>
  <c r="R34" i="14"/>
  <c r="P34" i="14"/>
  <c r="N34" i="14"/>
  <c r="L34" i="14"/>
  <c r="J34" i="14"/>
  <c r="H34" i="14"/>
  <c r="F34" i="14"/>
  <c r="C34" i="14"/>
  <c r="AI33" i="14"/>
  <c r="AG33" i="14"/>
  <c r="AC33" i="14"/>
  <c r="AH33" i="14" s="1"/>
  <c r="AB33" i="14"/>
  <c r="Z33" i="14"/>
  <c r="X33" i="14"/>
  <c r="V33" i="14"/>
  <c r="T33" i="14"/>
  <c r="R33" i="14"/>
  <c r="P33" i="14"/>
  <c r="N33" i="14"/>
  <c r="L33" i="14"/>
  <c r="J33" i="14"/>
  <c r="H33" i="14"/>
  <c r="F33" i="14"/>
  <c r="C33" i="14"/>
  <c r="AH32" i="14"/>
  <c r="AG32" i="14"/>
  <c r="AC32" i="14"/>
  <c r="AI32" i="14" s="1"/>
  <c r="AB32" i="14"/>
  <c r="Z32" i="14"/>
  <c r="X32" i="14"/>
  <c r="V32" i="14"/>
  <c r="T32" i="14"/>
  <c r="R32" i="14"/>
  <c r="P32" i="14"/>
  <c r="N32" i="14"/>
  <c r="L32" i="14"/>
  <c r="J32" i="14"/>
  <c r="H32" i="14"/>
  <c r="F32" i="14"/>
  <c r="C32" i="14"/>
  <c r="AG31" i="14"/>
  <c r="AC31" i="14"/>
  <c r="AH31" i="14" s="1"/>
  <c r="AB31" i="14"/>
  <c r="Z31" i="14"/>
  <c r="X31" i="14"/>
  <c r="V31" i="14"/>
  <c r="T31" i="14"/>
  <c r="R31" i="14"/>
  <c r="P31" i="14"/>
  <c r="N31" i="14"/>
  <c r="L31" i="14"/>
  <c r="J31" i="14"/>
  <c r="H31" i="14"/>
  <c r="F31" i="14"/>
  <c r="C31" i="14"/>
  <c r="AG30" i="14"/>
  <c r="AC30" i="14"/>
  <c r="AI30" i="14" s="1"/>
  <c r="AB30" i="14"/>
  <c r="Z30" i="14"/>
  <c r="X30" i="14"/>
  <c r="V30" i="14"/>
  <c r="T30" i="14"/>
  <c r="R30" i="14"/>
  <c r="P30" i="14"/>
  <c r="N30" i="14"/>
  <c r="L30" i="14"/>
  <c r="J30" i="14"/>
  <c r="H30" i="14"/>
  <c r="F30" i="14"/>
  <c r="C30" i="14"/>
  <c r="AI29" i="14"/>
  <c r="AG29" i="14"/>
  <c r="AC29" i="14"/>
  <c r="AH29" i="14" s="1"/>
  <c r="AB29" i="14"/>
  <c r="Z29" i="14"/>
  <c r="X29" i="14"/>
  <c r="V29" i="14"/>
  <c r="T29" i="14"/>
  <c r="R29" i="14"/>
  <c r="P29" i="14"/>
  <c r="N29" i="14"/>
  <c r="L29" i="14"/>
  <c r="J29" i="14"/>
  <c r="H29" i="14"/>
  <c r="F29" i="14"/>
  <c r="C29" i="14"/>
  <c r="AG28" i="14"/>
  <c r="AC28" i="14"/>
  <c r="AI28" i="14" s="1"/>
  <c r="AB28" i="14"/>
  <c r="Z28" i="14"/>
  <c r="X28" i="14"/>
  <c r="V28" i="14"/>
  <c r="T28" i="14"/>
  <c r="R28" i="14"/>
  <c r="P28" i="14"/>
  <c r="N28" i="14"/>
  <c r="L28" i="14"/>
  <c r="J28" i="14"/>
  <c r="H28" i="14"/>
  <c r="F28" i="14"/>
  <c r="C28" i="14"/>
  <c r="AG27" i="14"/>
  <c r="AC27" i="14"/>
  <c r="AH27" i="14" s="1"/>
  <c r="AB27" i="14"/>
  <c r="Z27" i="14"/>
  <c r="X27" i="14"/>
  <c r="V27" i="14"/>
  <c r="T27" i="14"/>
  <c r="R27" i="14"/>
  <c r="P27" i="14"/>
  <c r="N27" i="14"/>
  <c r="L27" i="14"/>
  <c r="J27" i="14"/>
  <c r="H27" i="14"/>
  <c r="F27" i="14"/>
  <c r="C27" i="14"/>
  <c r="AG26" i="14"/>
  <c r="AC26" i="14"/>
  <c r="AI26" i="14" s="1"/>
  <c r="AB26" i="14"/>
  <c r="Z26" i="14"/>
  <c r="X26" i="14"/>
  <c r="V26" i="14"/>
  <c r="T26" i="14"/>
  <c r="R26" i="14"/>
  <c r="P26" i="14"/>
  <c r="N26" i="14"/>
  <c r="L26" i="14"/>
  <c r="J26" i="14"/>
  <c r="H26" i="14"/>
  <c r="F26" i="14"/>
  <c r="C26" i="14"/>
  <c r="AI25" i="14"/>
  <c r="AG25" i="14"/>
  <c r="AC25" i="14"/>
  <c r="AH25" i="14" s="1"/>
  <c r="AB25" i="14"/>
  <c r="Z25" i="14"/>
  <c r="X25" i="14"/>
  <c r="V25" i="14"/>
  <c r="T25" i="14"/>
  <c r="R25" i="14"/>
  <c r="P25" i="14"/>
  <c r="N25" i="14"/>
  <c r="L25" i="14"/>
  <c r="J25" i="14"/>
  <c r="H25" i="14"/>
  <c r="F25" i="14"/>
  <c r="C25" i="14"/>
  <c r="AH24" i="14"/>
  <c r="AG24" i="14"/>
  <c r="AC24" i="14"/>
  <c r="AI24" i="14" s="1"/>
  <c r="AB24" i="14"/>
  <c r="Z24" i="14"/>
  <c r="X24" i="14"/>
  <c r="V24" i="14"/>
  <c r="T24" i="14"/>
  <c r="R24" i="14"/>
  <c r="P24" i="14"/>
  <c r="N24" i="14"/>
  <c r="L24" i="14"/>
  <c r="J24" i="14"/>
  <c r="H24" i="14"/>
  <c r="F24" i="14"/>
  <c r="C24" i="14"/>
  <c r="AG23" i="14"/>
  <c r="AC23" i="14"/>
  <c r="AH23" i="14" s="1"/>
  <c r="AB23" i="14"/>
  <c r="Z23" i="14"/>
  <c r="X23" i="14"/>
  <c r="V23" i="14"/>
  <c r="T23" i="14"/>
  <c r="R23" i="14"/>
  <c r="P23" i="14"/>
  <c r="N23" i="14"/>
  <c r="L23" i="14"/>
  <c r="J23" i="14"/>
  <c r="H23" i="14"/>
  <c r="F23" i="14"/>
  <c r="C23" i="14"/>
  <c r="AG22" i="14"/>
  <c r="AB22" i="14"/>
  <c r="Z22" i="14"/>
  <c r="X22" i="14"/>
  <c r="V22" i="14"/>
  <c r="T22" i="14"/>
  <c r="R22" i="14"/>
  <c r="P22" i="14"/>
  <c r="N22" i="14"/>
  <c r="L22" i="14"/>
  <c r="J22" i="14"/>
  <c r="H22" i="14"/>
  <c r="AC22" i="14" s="1"/>
  <c r="F22" i="14"/>
  <c r="C22" i="14"/>
  <c r="AI23" i="14" l="1"/>
  <c r="AI31" i="14"/>
  <c r="AI39" i="14"/>
  <c r="AI47" i="14"/>
  <c r="AI55" i="14"/>
  <c r="AI73" i="14"/>
  <c r="AH28" i="14"/>
  <c r="AH36" i="14"/>
  <c r="AH44" i="14"/>
  <c r="AH52" i="14"/>
  <c r="AI27" i="14"/>
  <c r="AI35" i="14"/>
  <c r="AI43" i="14"/>
  <c r="AI67" i="14"/>
  <c r="AH68" i="14"/>
  <c r="AI69" i="14"/>
  <c r="AI63" i="14"/>
  <c r="AH64" i="14"/>
  <c r="AI65" i="14"/>
  <c r="C77" i="14"/>
  <c r="AI59" i="14"/>
  <c r="AH60" i="14"/>
  <c r="AI75" i="14"/>
  <c r="AH76" i="14"/>
  <c r="AH22" i="14"/>
  <c r="AI22" i="14" s="1"/>
  <c r="AH26" i="14"/>
  <c r="AH30" i="14"/>
  <c r="AH34" i="14"/>
  <c r="AH38" i="14"/>
  <c r="AH42" i="14"/>
  <c r="AH46" i="14"/>
  <c r="AH50" i="14"/>
  <c r="AH54" i="14"/>
  <c r="AH58" i="14"/>
  <c r="AH62" i="14"/>
  <c r="AH66" i="14"/>
  <c r="AH70" i="14"/>
  <c r="AH74" i="14"/>
  <c r="AC77" i="14" l="1"/>
  <c r="F22" i="6"/>
  <c r="H22" i="6"/>
  <c r="F23" i="6"/>
  <c r="H23" i="6"/>
  <c r="F24" i="6"/>
  <c r="H24" i="6"/>
  <c r="F25" i="6"/>
  <c r="H25" i="6"/>
  <c r="F26" i="6"/>
  <c r="H26" i="6"/>
  <c r="F27" i="6"/>
  <c r="H27" i="6"/>
  <c r="F28" i="6"/>
  <c r="H28" i="6"/>
  <c r="F29" i="6"/>
  <c r="H29" i="6"/>
  <c r="F30" i="6"/>
  <c r="H30" i="6"/>
  <c r="F31" i="6"/>
  <c r="H31" i="6"/>
  <c r="F32" i="6"/>
  <c r="H32" i="6"/>
  <c r="F33" i="6"/>
  <c r="H33" i="6"/>
  <c r="F34" i="6"/>
  <c r="H34" i="6"/>
  <c r="F35" i="6"/>
  <c r="H35" i="6"/>
  <c r="F36" i="6"/>
  <c r="H36" i="6"/>
  <c r="F37" i="6"/>
  <c r="H37" i="6"/>
  <c r="F38" i="6"/>
  <c r="H38" i="6"/>
  <c r="F39" i="6"/>
  <c r="H39" i="6"/>
  <c r="F40" i="6"/>
  <c r="H40" i="6"/>
  <c r="F41" i="6"/>
  <c r="H41" i="6"/>
  <c r="F42" i="6"/>
  <c r="H42" i="6"/>
  <c r="F43" i="6"/>
  <c r="H43" i="6"/>
  <c r="F44" i="6"/>
  <c r="H44" i="6"/>
  <c r="F45" i="6"/>
  <c r="H45" i="6"/>
  <c r="F46" i="6"/>
  <c r="H46" i="6"/>
  <c r="F47" i="6"/>
  <c r="H47" i="6"/>
  <c r="F48" i="6"/>
  <c r="H48" i="6"/>
  <c r="F49" i="6"/>
  <c r="H49" i="6"/>
  <c r="F50" i="6"/>
  <c r="H50" i="6"/>
  <c r="F51" i="6"/>
  <c r="H51" i="6"/>
  <c r="F52" i="6"/>
  <c r="H52" i="6"/>
  <c r="F53" i="6"/>
  <c r="H53" i="6"/>
  <c r="F54" i="6"/>
  <c r="H54" i="6"/>
  <c r="F55" i="6"/>
  <c r="H55" i="6"/>
  <c r="F56" i="6"/>
  <c r="H56" i="6"/>
  <c r="F57" i="6"/>
  <c r="H57" i="6"/>
  <c r="F58" i="6"/>
  <c r="H58" i="6"/>
  <c r="F59" i="6"/>
  <c r="H59" i="6"/>
  <c r="F60" i="6"/>
  <c r="H60" i="6"/>
  <c r="F61" i="6"/>
  <c r="H61" i="6"/>
  <c r="F62" i="6"/>
  <c r="H62" i="6"/>
  <c r="F63" i="6"/>
  <c r="H63" i="6"/>
  <c r="F64" i="6"/>
  <c r="H64" i="6"/>
  <c r="F65" i="6"/>
  <c r="H65" i="6"/>
  <c r="F66" i="6"/>
  <c r="H66" i="6"/>
  <c r="F67" i="6"/>
  <c r="H67" i="6"/>
  <c r="F68" i="6"/>
  <c r="H68" i="6"/>
  <c r="F69" i="6"/>
  <c r="H69" i="6"/>
  <c r="F70" i="6"/>
  <c r="H70" i="6"/>
  <c r="F71" i="6"/>
  <c r="H71" i="6"/>
  <c r="F72" i="6"/>
  <c r="H72" i="6"/>
  <c r="F73" i="6"/>
  <c r="H73" i="6"/>
  <c r="F74" i="6"/>
  <c r="H74" i="6"/>
  <c r="F75" i="6"/>
  <c r="H75" i="6"/>
  <c r="F76" i="6"/>
  <c r="H76" i="6"/>
  <c r="N28" i="6" l="1"/>
  <c r="N27" i="6"/>
  <c r="N26" i="6"/>
  <c r="N25" i="6"/>
  <c r="Z76" i="6"/>
  <c r="Z75" i="6"/>
  <c r="Z74" i="6"/>
  <c r="Z73" i="6"/>
  <c r="Z72" i="6"/>
  <c r="Z71" i="6"/>
  <c r="Z70" i="6"/>
  <c r="Z69" i="6"/>
  <c r="Z68" i="6"/>
  <c r="Z67" i="6"/>
  <c r="Z66" i="6"/>
  <c r="Z65" i="6"/>
  <c r="Z64" i="6"/>
  <c r="Z63" i="6"/>
  <c r="Z62" i="6"/>
  <c r="Z61" i="6"/>
  <c r="Z60" i="6"/>
  <c r="Z59" i="6"/>
  <c r="Z58" i="6"/>
  <c r="Z57" i="6"/>
  <c r="Z56" i="6"/>
  <c r="Z55" i="6"/>
  <c r="Z54" i="6"/>
  <c r="Z53" i="6"/>
  <c r="Z52" i="6"/>
  <c r="Z51" i="6"/>
  <c r="Z50" i="6"/>
  <c r="Z49" i="6"/>
  <c r="Z48" i="6"/>
  <c r="Z47" i="6"/>
  <c r="Z46" i="6"/>
  <c r="Z45" i="6"/>
  <c r="Z44" i="6"/>
  <c r="Z43" i="6"/>
  <c r="Z42" i="6"/>
  <c r="Z41" i="6"/>
  <c r="Z40" i="6"/>
  <c r="Z39" i="6"/>
  <c r="Z38" i="6"/>
  <c r="Z37" i="6"/>
  <c r="Z36" i="6"/>
  <c r="Z35" i="6"/>
  <c r="Z34" i="6"/>
  <c r="Z33" i="6"/>
  <c r="Z32" i="6"/>
  <c r="Z31" i="6"/>
  <c r="Z30" i="6"/>
  <c r="Z29" i="6"/>
  <c r="Z28" i="6"/>
  <c r="Z27" i="6"/>
  <c r="Z26" i="6"/>
  <c r="Z25" i="6"/>
  <c r="Z24" i="6"/>
  <c r="Z23" i="6"/>
  <c r="Z22" i="6"/>
  <c r="AB73" i="6"/>
  <c r="AB69" i="6"/>
  <c r="AB65" i="6"/>
  <c r="AB61" i="6"/>
  <c r="AB57" i="6"/>
  <c r="AB53" i="6"/>
  <c r="AB49" i="6"/>
  <c r="AB45" i="6"/>
  <c r="AB41" i="6"/>
  <c r="AB37" i="6"/>
  <c r="AB33" i="6"/>
  <c r="AB29" i="6"/>
  <c r="AB25" i="6"/>
  <c r="V76" i="6"/>
  <c r="V75" i="6"/>
  <c r="V74" i="6"/>
  <c r="V73" i="6"/>
  <c r="V72" i="6"/>
  <c r="V71" i="6"/>
  <c r="V70" i="6"/>
  <c r="V69" i="6"/>
  <c r="V68" i="6"/>
  <c r="V67" i="6"/>
  <c r="V66" i="6"/>
  <c r="V65" i="6"/>
  <c r="V64" i="6"/>
  <c r="V63" i="6"/>
  <c r="V62" i="6"/>
  <c r="V61" i="6"/>
  <c r="V60" i="6"/>
  <c r="V59" i="6"/>
  <c r="V58" i="6"/>
  <c r="V57" i="6"/>
  <c r="V56" i="6"/>
  <c r="V55" i="6"/>
  <c r="V54" i="6"/>
  <c r="V53" i="6"/>
  <c r="V52" i="6"/>
  <c r="V51" i="6"/>
  <c r="V50" i="6"/>
  <c r="V49" i="6"/>
  <c r="V48" i="6"/>
  <c r="V47" i="6"/>
  <c r="V46" i="6"/>
  <c r="V45" i="6"/>
  <c r="V44" i="6"/>
  <c r="V43" i="6"/>
  <c r="V42" i="6"/>
  <c r="V41" i="6"/>
  <c r="V40" i="6"/>
  <c r="V39" i="6"/>
  <c r="V38" i="6"/>
  <c r="V37" i="6"/>
  <c r="V36" i="6"/>
  <c r="V35" i="6"/>
  <c r="V34" i="6"/>
  <c r="V33" i="6"/>
  <c r="V32" i="6"/>
  <c r="V31" i="6"/>
  <c r="V30" i="6"/>
  <c r="V29" i="6"/>
  <c r="V28" i="6"/>
  <c r="V27" i="6"/>
  <c r="V26" i="6"/>
  <c r="V25" i="6"/>
  <c r="V24" i="6"/>
  <c r="V23" i="6"/>
  <c r="V22" i="6"/>
  <c r="R76" i="6"/>
  <c r="R75" i="6"/>
  <c r="R74" i="6"/>
  <c r="R73" i="6"/>
  <c r="R72" i="6"/>
  <c r="R71" i="6"/>
  <c r="R70" i="6"/>
  <c r="R69" i="6"/>
  <c r="R68" i="6"/>
  <c r="R67" i="6"/>
  <c r="R66" i="6"/>
  <c r="R65" i="6"/>
  <c r="R64" i="6"/>
  <c r="R63" i="6"/>
  <c r="R62" i="6"/>
  <c r="R61" i="6"/>
  <c r="R60" i="6"/>
  <c r="R59" i="6"/>
  <c r="R58" i="6"/>
  <c r="R57" i="6"/>
  <c r="R56" i="6"/>
  <c r="R55" i="6"/>
  <c r="R54" i="6"/>
  <c r="R53" i="6"/>
  <c r="R52" i="6"/>
  <c r="R51" i="6"/>
  <c r="R50" i="6"/>
  <c r="R49" i="6"/>
  <c r="R48" i="6"/>
  <c r="R47" i="6"/>
  <c r="R46" i="6"/>
  <c r="R45" i="6"/>
  <c r="R44" i="6"/>
  <c r="R43" i="6"/>
  <c r="R42" i="6"/>
  <c r="R41" i="6"/>
  <c r="R40" i="6"/>
  <c r="R39" i="6"/>
  <c r="R38" i="6"/>
  <c r="R37" i="6"/>
  <c r="R36" i="6"/>
  <c r="R35" i="6"/>
  <c r="R34" i="6"/>
  <c r="R33" i="6"/>
  <c r="R32" i="6"/>
  <c r="R31" i="6"/>
  <c r="R30" i="6"/>
  <c r="R29" i="6"/>
  <c r="R28" i="6"/>
  <c r="R27" i="6"/>
  <c r="R26" i="6"/>
  <c r="R25" i="6"/>
  <c r="R24" i="6"/>
  <c r="R23" i="6"/>
  <c r="R22" i="6"/>
  <c r="N76" i="6"/>
  <c r="N75" i="6"/>
  <c r="N74" i="6"/>
  <c r="N73" i="6"/>
  <c r="N72" i="6"/>
  <c r="N71" i="6"/>
  <c r="N70" i="6"/>
  <c r="N69" i="6"/>
  <c r="N68" i="6"/>
  <c r="N67" i="6"/>
  <c r="N66" i="6"/>
  <c r="N65" i="6"/>
  <c r="N64" i="6"/>
  <c r="N63" i="6"/>
  <c r="N62" i="6"/>
  <c r="N61" i="6"/>
  <c r="N60" i="6"/>
  <c r="N59" i="6"/>
  <c r="N58" i="6"/>
  <c r="N57" i="6"/>
  <c r="N56" i="6"/>
  <c r="N55" i="6"/>
  <c r="N54" i="6"/>
  <c r="N53" i="6"/>
  <c r="N52" i="6"/>
  <c r="N51" i="6"/>
  <c r="N50" i="6"/>
  <c r="N49" i="6"/>
  <c r="N48" i="6"/>
  <c r="N47" i="6"/>
  <c r="N46" i="6"/>
  <c r="N45" i="6"/>
  <c r="N44" i="6"/>
  <c r="N43" i="6"/>
  <c r="N42" i="6"/>
  <c r="N41" i="6"/>
  <c r="N40" i="6"/>
  <c r="N39" i="6"/>
  <c r="N38" i="6"/>
  <c r="N37" i="6"/>
  <c r="N36" i="6"/>
  <c r="N35" i="6"/>
  <c r="N34" i="6"/>
  <c r="N33" i="6"/>
  <c r="N32" i="6"/>
  <c r="N31" i="6"/>
  <c r="N30" i="6"/>
  <c r="N29" i="6"/>
  <c r="N24" i="6"/>
  <c r="N23" i="6"/>
  <c r="N22" i="6"/>
  <c r="J76" i="6"/>
  <c r="J75" i="6"/>
  <c r="J74" i="6"/>
  <c r="J73" i="6"/>
  <c r="J72" i="6"/>
  <c r="J71" i="6"/>
  <c r="J70" i="6"/>
  <c r="J69" i="6"/>
  <c r="J68" i="6"/>
  <c r="J67" i="6"/>
  <c r="J66" i="6"/>
  <c r="J65" i="6"/>
  <c r="J64" i="6"/>
  <c r="J63" i="6"/>
  <c r="J62" i="6"/>
  <c r="J61" i="6"/>
  <c r="J60" i="6"/>
  <c r="J59" i="6"/>
  <c r="J58" i="6"/>
  <c r="J57" i="6"/>
  <c r="J56" i="6"/>
  <c r="J55" i="6"/>
  <c r="J54" i="6"/>
  <c r="J53" i="6"/>
  <c r="J52" i="6"/>
  <c r="J51" i="6"/>
  <c r="J50" i="6"/>
  <c r="J49" i="6"/>
  <c r="J48" i="6"/>
  <c r="J47" i="6"/>
  <c r="J46" i="6"/>
  <c r="J45" i="6"/>
  <c r="J44" i="6"/>
  <c r="J43" i="6"/>
  <c r="J42" i="6"/>
  <c r="J41" i="6"/>
  <c r="J40" i="6"/>
  <c r="J39" i="6"/>
  <c r="J38" i="6"/>
  <c r="J37" i="6"/>
  <c r="J36" i="6"/>
  <c r="J35" i="6"/>
  <c r="J34" i="6"/>
  <c r="J33" i="6"/>
  <c r="J32" i="6"/>
  <c r="J31" i="6"/>
  <c r="J30" i="6"/>
  <c r="J29" i="6"/>
  <c r="J28" i="6"/>
  <c r="J27" i="6"/>
  <c r="J26" i="6"/>
  <c r="J25" i="6"/>
  <c r="J24" i="6"/>
  <c r="J23" i="6"/>
  <c r="J22" i="6"/>
  <c r="AC76" i="6"/>
  <c r="AB76" i="6"/>
  <c r="X76" i="6"/>
  <c r="T76" i="6"/>
  <c r="P76" i="6"/>
  <c r="AC75" i="6"/>
  <c r="AI75" i="6" s="1"/>
  <c r="AB75" i="6"/>
  <c r="X75" i="6"/>
  <c r="T75" i="6"/>
  <c r="P75" i="6"/>
  <c r="AC74" i="6"/>
  <c r="AB74" i="6"/>
  <c r="X74" i="6"/>
  <c r="T74" i="6"/>
  <c r="P74" i="6"/>
  <c r="AC73" i="6"/>
  <c r="AI73" i="6" s="1"/>
  <c r="X73" i="6"/>
  <c r="T73" i="6"/>
  <c r="P73" i="6"/>
  <c r="AC72" i="6"/>
  <c r="AB72" i="6"/>
  <c r="X72" i="6"/>
  <c r="T72" i="6"/>
  <c r="P72" i="6"/>
  <c r="AC71" i="6"/>
  <c r="AI71" i="6" s="1"/>
  <c r="AB71" i="6"/>
  <c r="X71" i="6"/>
  <c r="T71" i="6"/>
  <c r="P71" i="6"/>
  <c r="AC70" i="6"/>
  <c r="AB70" i="6"/>
  <c r="X70" i="6"/>
  <c r="T70" i="6"/>
  <c r="P70" i="6"/>
  <c r="AC69" i="6"/>
  <c r="AI69" i="6" s="1"/>
  <c r="X69" i="6"/>
  <c r="T69" i="6"/>
  <c r="P69" i="6"/>
  <c r="AC68" i="6"/>
  <c r="AB68" i="6"/>
  <c r="X68" i="6"/>
  <c r="T68" i="6"/>
  <c r="P68" i="6"/>
  <c r="AC67" i="6"/>
  <c r="AI67" i="6" s="1"/>
  <c r="AB67" i="6"/>
  <c r="X67" i="6"/>
  <c r="T67" i="6"/>
  <c r="P67" i="6"/>
  <c r="AC66" i="6"/>
  <c r="AB66" i="6"/>
  <c r="X66" i="6"/>
  <c r="T66" i="6"/>
  <c r="P66" i="6"/>
  <c r="AC65" i="6"/>
  <c r="AI65" i="6" s="1"/>
  <c r="X65" i="6"/>
  <c r="T65" i="6"/>
  <c r="P65" i="6"/>
  <c r="AC64" i="6"/>
  <c r="AI64" i="6" s="1"/>
  <c r="AB64" i="6"/>
  <c r="X64" i="6"/>
  <c r="T64" i="6"/>
  <c r="P64" i="6"/>
  <c r="AC63" i="6"/>
  <c r="AI63" i="6" s="1"/>
  <c r="AB63" i="6"/>
  <c r="X63" i="6"/>
  <c r="T63" i="6"/>
  <c r="P63" i="6"/>
  <c r="AC62" i="6"/>
  <c r="AI62" i="6" s="1"/>
  <c r="AB62" i="6"/>
  <c r="X62" i="6"/>
  <c r="T62" i="6"/>
  <c r="P62" i="6"/>
  <c r="AC61" i="6"/>
  <c r="AI61" i="6" s="1"/>
  <c r="X61" i="6"/>
  <c r="T61" i="6"/>
  <c r="P61" i="6"/>
  <c r="AC60" i="6"/>
  <c r="AB60" i="6"/>
  <c r="X60" i="6"/>
  <c r="T60" i="6"/>
  <c r="P60" i="6"/>
  <c r="AC59" i="6"/>
  <c r="AI59" i="6" s="1"/>
  <c r="AB59" i="6"/>
  <c r="X59" i="6"/>
  <c r="T59" i="6"/>
  <c r="P59" i="6"/>
  <c r="AC58" i="6"/>
  <c r="AB58" i="6"/>
  <c r="X58" i="6"/>
  <c r="T58" i="6"/>
  <c r="P58" i="6"/>
  <c r="AC57" i="6"/>
  <c r="AI57" i="6" s="1"/>
  <c r="X57" i="6"/>
  <c r="T57" i="6"/>
  <c r="P57" i="6"/>
  <c r="AC56" i="6"/>
  <c r="AB56" i="6"/>
  <c r="X56" i="6"/>
  <c r="T56" i="6"/>
  <c r="P56" i="6"/>
  <c r="AC55" i="6"/>
  <c r="AI55" i="6" s="1"/>
  <c r="AB55" i="6"/>
  <c r="X55" i="6"/>
  <c r="T55" i="6"/>
  <c r="P55" i="6"/>
  <c r="AC54" i="6"/>
  <c r="AB54" i="6"/>
  <c r="X54" i="6"/>
  <c r="T54" i="6"/>
  <c r="P54" i="6"/>
  <c r="AC53" i="6"/>
  <c r="AI53" i="6" s="1"/>
  <c r="X53" i="6"/>
  <c r="T53" i="6"/>
  <c r="P53" i="6"/>
  <c r="AC52" i="6"/>
  <c r="AB52" i="6"/>
  <c r="X52" i="6"/>
  <c r="T52" i="6"/>
  <c r="P52" i="6"/>
  <c r="AC51" i="6"/>
  <c r="AI51" i="6" s="1"/>
  <c r="AB51" i="6"/>
  <c r="X51" i="6"/>
  <c r="T51" i="6"/>
  <c r="P51" i="6"/>
  <c r="AC50" i="6"/>
  <c r="AB50" i="6"/>
  <c r="X50" i="6"/>
  <c r="T50" i="6"/>
  <c r="P50" i="6"/>
  <c r="AC49" i="6"/>
  <c r="AI49" i="6" s="1"/>
  <c r="X49" i="6"/>
  <c r="T49" i="6"/>
  <c r="P49" i="6"/>
  <c r="AC48" i="6"/>
  <c r="AI48" i="6" s="1"/>
  <c r="AB48" i="6"/>
  <c r="X48" i="6"/>
  <c r="T48" i="6"/>
  <c r="P48" i="6"/>
  <c r="AC47" i="6"/>
  <c r="AI47" i="6" s="1"/>
  <c r="AB47" i="6"/>
  <c r="X47" i="6"/>
  <c r="T47" i="6"/>
  <c r="P47" i="6"/>
  <c r="AC46" i="6"/>
  <c r="AI46" i="6" s="1"/>
  <c r="AB46" i="6"/>
  <c r="X46" i="6"/>
  <c r="T46" i="6"/>
  <c r="P46" i="6"/>
  <c r="AC45" i="6"/>
  <c r="AI45" i="6" s="1"/>
  <c r="X45" i="6"/>
  <c r="T45" i="6"/>
  <c r="P45" i="6"/>
  <c r="AC44" i="6"/>
  <c r="AI44" i="6" s="1"/>
  <c r="AB44" i="6"/>
  <c r="X44" i="6"/>
  <c r="T44" i="6"/>
  <c r="P44" i="6"/>
  <c r="AC43" i="6"/>
  <c r="AI43" i="6" s="1"/>
  <c r="AB43" i="6"/>
  <c r="X43" i="6"/>
  <c r="T43" i="6"/>
  <c r="P43" i="6"/>
  <c r="AC42" i="6"/>
  <c r="AI42" i="6" s="1"/>
  <c r="AB42" i="6"/>
  <c r="X42" i="6"/>
  <c r="T42" i="6"/>
  <c r="P42" i="6"/>
  <c r="AC41" i="6"/>
  <c r="AI41" i="6" s="1"/>
  <c r="X41" i="6"/>
  <c r="T41" i="6"/>
  <c r="P41" i="6"/>
  <c r="AC40" i="6"/>
  <c r="AI40" i="6" s="1"/>
  <c r="AB40" i="6"/>
  <c r="X40" i="6"/>
  <c r="T40" i="6"/>
  <c r="P40" i="6"/>
  <c r="AB39" i="6"/>
  <c r="X39" i="6"/>
  <c r="T39" i="6"/>
  <c r="P39" i="6"/>
  <c r="AC39" i="6"/>
  <c r="AI39" i="6" s="1"/>
  <c r="AB38" i="6"/>
  <c r="X38" i="6"/>
  <c r="T38" i="6"/>
  <c r="P38" i="6"/>
  <c r="AC38" i="6"/>
  <c r="AI38" i="6" s="1"/>
  <c r="X37" i="6"/>
  <c r="T37" i="6"/>
  <c r="P37" i="6"/>
  <c r="AC37" i="6"/>
  <c r="AI37" i="6" s="1"/>
  <c r="AB36" i="6"/>
  <c r="X36" i="6"/>
  <c r="T36" i="6"/>
  <c r="P36" i="6"/>
  <c r="AC36" i="6" s="1"/>
  <c r="AI36" i="6" s="1"/>
  <c r="AB35" i="6"/>
  <c r="X35" i="6"/>
  <c r="T35" i="6"/>
  <c r="P35" i="6"/>
  <c r="AC35" i="6"/>
  <c r="AI35" i="6" s="1"/>
  <c r="AB34" i="6"/>
  <c r="X34" i="6"/>
  <c r="T34" i="6"/>
  <c r="P34" i="6"/>
  <c r="AC34" i="6"/>
  <c r="AI34" i="6" s="1"/>
  <c r="X33" i="6"/>
  <c r="T33" i="6"/>
  <c r="P33" i="6"/>
  <c r="AC33" i="6"/>
  <c r="AI33" i="6" s="1"/>
  <c r="AB32" i="6"/>
  <c r="X32" i="6"/>
  <c r="T32" i="6"/>
  <c r="P32" i="6"/>
  <c r="AC32" i="6"/>
  <c r="AI32" i="6" s="1"/>
  <c r="AB31" i="6"/>
  <c r="X31" i="6"/>
  <c r="T31" i="6"/>
  <c r="P31" i="6"/>
  <c r="AC31" i="6"/>
  <c r="AI31" i="6" s="1"/>
  <c r="AB30" i="6"/>
  <c r="X30" i="6"/>
  <c r="T30" i="6"/>
  <c r="P30" i="6"/>
  <c r="AC30" i="6"/>
  <c r="AI30" i="6" s="1"/>
  <c r="X29" i="6"/>
  <c r="T29" i="6"/>
  <c r="P29" i="6"/>
  <c r="AC29" i="6"/>
  <c r="AI29" i="6" s="1"/>
  <c r="AB28" i="6"/>
  <c r="X28" i="6"/>
  <c r="T28" i="6"/>
  <c r="P28" i="6"/>
  <c r="AB27" i="6"/>
  <c r="X27" i="6"/>
  <c r="T27" i="6"/>
  <c r="P27" i="6"/>
  <c r="AB26" i="6"/>
  <c r="X26" i="6"/>
  <c r="T26" i="6"/>
  <c r="P26" i="6"/>
  <c r="X25" i="6"/>
  <c r="T25" i="6"/>
  <c r="P25" i="6"/>
  <c r="AB24" i="6"/>
  <c r="X24" i="6"/>
  <c r="T24" i="6"/>
  <c r="P24" i="6"/>
  <c r="AB23" i="6"/>
  <c r="X23" i="6"/>
  <c r="T23" i="6"/>
  <c r="P23" i="6"/>
  <c r="AB22" i="6"/>
  <c r="X22" i="6"/>
  <c r="T22" i="6"/>
  <c r="P22" i="6"/>
  <c r="L22" i="6"/>
  <c r="AH56" i="6" l="1"/>
  <c r="AI56" i="6"/>
  <c r="AH70" i="6"/>
  <c r="AI70" i="6"/>
  <c r="AH52" i="6"/>
  <c r="AI52" i="6"/>
  <c r="AH58" i="6"/>
  <c r="AI58" i="6"/>
  <c r="AH54" i="6"/>
  <c r="AI54" i="6"/>
  <c r="AH68" i="6"/>
  <c r="AI68" i="6"/>
  <c r="AH72" i="6"/>
  <c r="AI72" i="6"/>
  <c r="AH76" i="6"/>
  <c r="AI76" i="6"/>
  <c r="AH50" i="6"/>
  <c r="AI50" i="6"/>
  <c r="AH60" i="6"/>
  <c r="AI60" i="6"/>
  <c r="AH66" i="6"/>
  <c r="AI66" i="6"/>
  <c r="AH74" i="6"/>
  <c r="AI74" i="6"/>
  <c r="AC26" i="6"/>
  <c r="AI26" i="6" s="1"/>
  <c r="AC27" i="6"/>
  <c r="AC28" i="6"/>
  <c r="AC25" i="6"/>
  <c r="AH40" i="6"/>
  <c r="AH42" i="6"/>
  <c r="AH44" i="6"/>
  <c r="AC24" i="6"/>
  <c r="AH46" i="6"/>
  <c r="AH48" i="6"/>
  <c r="AH62" i="6"/>
  <c r="AH64" i="6"/>
  <c r="AC22" i="6"/>
  <c r="AC23" i="6"/>
  <c r="AH36" i="6"/>
  <c r="AH32" i="6"/>
  <c r="AH35" i="6"/>
  <c r="AH38" i="6"/>
  <c r="AH29" i="6"/>
  <c r="AH34" i="6"/>
  <c r="AH37" i="6"/>
  <c r="AH30" i="6"/>
  <c r="AH33" i="6"/>
  <c r="AH39" i="6"/>
  <c r="AH31" i="6"/>
  <c r="AH41" i="6"/>
  <c r="AH43" i="6"/>
  <c r="AH45" i="6"/>
  <c r="AH47" i="6"/>
  <c r="AH49" i="6"/>
  <c r="AH51" i="6"/>
  <c r="AH53" i="6"/>
  <c r="AH55" i="6"/>
  <c r="AH57" i="6"/>
  <c r="AH59" i="6"/>
  <c r="AH61" i="6"/>
  <c r="AH63" i="6"/>
  <c r="AH65" i="6"/>
  <c r="AH67" i="6"/>
  <c r="AH69" i="6"/>
  <c r="AH71" i="6"/>
  <c r="AH73" i="6"/>
  <c r="AH75" i="6"/>
  <c r="AH26" i="6" l="1"/>
  <c r="AH25" i="6"/>
  <c r="AI25" i="6" s="1"/>
  <c r="AH23" i="6"/>
  <c r="AI23" i="6" s="1"/>
  <c r="AH28" i="6"/>
  <c r="AI28" i="6"/>
  <c r="AH27" i="6"/>
  <c r="AI27" i="6"/>
  <c r="AH24" i="6"/>
  <c r="AI24" i="6" s="1"/>
  <c r="AH22" i="6"/>
  <c r="AI22" i="6" s="1"/>
  <c r="AC77" i="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GAKUMU</author>
  </authors>
  <commentList>
    <comment ref="E20" authorId="0" shapeId="0" xr:uid="{00000000-0006-0000-0100-000001000000}">
      <text>
        <r>
          <rPr>
            <sz val="9"/>
            <color indexed="81"/>
            <rFont val="ＭＳ Ｐゴシック"/>
            <family val="3"/>
            <charset val="128"/>
          </rPr>
          <t>2019/4/1 など西暦で日付入力お願いします。</t>
        </r>
      </text>
    </comment>
    <comment ref="Y21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GAKUMU:開始時間を入力してください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A21" authorId="0" shapeId="0" xr:uid="{00000000-0006-0000-01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GAKUMU:終了時間を入力してください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B21" authorId="0" shapeId="0" xr:uid="{00000000-0006-0000-01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GAKUMU:1時間未満切り上げで計算しています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GAKUMU</author>
  </authors>
  <commentList>
    <comment ref="C20" authorId="0" shapeId="0" xr:uid="{00000000-0006-0000-0300-000001000000}">
      <text>
        <r>
          <rPr>
            <sz val="9"/>
            <color indexed="81"/>
            <rFont val="ＭＳ Ｐゴシック"/>
            <family val="3"/>
            <charset val="128"/>
          </rPr>
          <t>「国有財産面積調」作成時、C列とD列の3行目以降をコピー→値で貼り付けしてください</t>
        </r>
      </text>
    </comment>
    <comment ref="E20" authorId="0" shapeId="0" xr:uid="{00000000-0006-0000-0300-000002000000}">
      <text>
        <r>
          <rPr>
            <sz val="9"/>
            <color indexed="81"/>
            <rFont val="ＭＳ Ｐゴシック"/>
            <family val="3"/>
            <charset val="128"/>
          </rPr>
          <t>2019/4/1 など西暦で日付入力お願いします。</t>
        </r>
      </text>
    </comment>
    <comment ref="Y21" authorId="0" shapeId="0" xr:uid="{00000000-0006-0000-03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GAKUMU:開始時間を入力してください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A21" authorId="0" shapeId="0" xr:uid="{00000000-0006-0000-03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GAKUMU:終了時間を入力してください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B21" authorId="0" shapeId="0" xr:uid="{00000000-0006-0000-03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GAKUMU:1時間未満切り上げで計算しています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<sst xmlns="http://schemas.openxmlformats.org/spreadsheetml/2006/main" count="824" uniqueCount="212">
  <si>
    <t>建物名</t>
  </si>
  <si>
    <t>階</t>
  </si>
  <si>
    <t>部屋名</t>
  </si>
  <si>
    <t>面積</t>
  </si>
  <si>
    <t>収容数</t>
  </si>
  <si>
    <t>教室形態</t>
  </si>
  <si>
    <t>1時間あたりの</t>
  </si>
  <si>
    <t>使用料金 (税込)</t>
  </si>
  <si>
    <t>＜光熱水料を含む＞</t>
  </si>
  <si>
    <t>通常時</t>
  </si>
  <si>
    <t>冷暖房</t>
  </si>
  <si>
    <t>使用時</t>
  </si>
  <si>
    <t>B棟</t>
    <phoneticPr fontId="23"/>
  </si>
  <si>
    <t>1階</t>
  </si>
  <si>
    <t>B101</t>
  </si>
  <si>
    <r>
      <t>109.00m</t>
    </r>
    <r>
      <rPr>
        <vertAlign val="superscript"/>
        <sz val="11"/>
        <color indexed="8"/>
        <rFont val="ＭＳ Ｐゴシック"/>
        <family val="3"/>
        <charset val="128"/>
      </rPr>
      <t>2</t>
    </r>
    <phoneticPr fontId="23"/>
  </si>
  <si>
    <t>110人</t>
  </si>
  <si>
    <t>固定机</t>
  </si>
  <si>
    <t>B102</t>
  </si>
  <si>
    <r>
      <t>110.00m</t>
    </r>
    <r>
      <rPr>
        <vertAlign val="superscript"/>
        <sz val="11"/>
        <color indexed="8"/>
        <rFont val="ＭＳ Ｐゴシック"/>
        <family val="3"/>
        <charset val="128"/>
      </rPr>
      <t>2</t>
    </r>
    <phoneticPr fontId="23"/>
  </si>
  <si>
    <t>120人</t>
  </si>
  <si>
    <t>B109</t>
  </si>
  <si>
    <r>
      <t>179.00m</t>
    </r>
    <r>
      <rPr>
        <vertAlign val="superscript"/>
        <sz val="11"/>
        <color indexed="8"/>
        <rFont val="ＭＳ Ｐゴシック"/>
        <family val="3"/>
        <charset val="128"/>
      </rPr>
      <t>2</t>
    </r>
    <phoneticPr fontId="23"/>
  </si>
  <si>
    <t>210人</t>
  </si>
  <si>
    <t>B110</t>
  </si>
  <si>
    <r>
      <t>259.00m</t>
    </r>
    <r>
      <rPr>
        <vertAlign val="superscript"/>
        <sz val="11"/>
        <color indexed="8"/>
        <rFont val="ＭＳ Ｐゴシック"/>
        <family val="3"/>
        <charset val="128"/>
      </rPr>
      <t>2</t>
    </r>
    <phoneticPr fontId="23"/>
  </si>
  <si>
    <t>342人</t>
  </si>
  <si>
    <t>2階</t>
  </si>
  <si>
    <t>B201</t>
  </si>
  <si>
    <t>114人</t>
  </si>
  <si>
    <t>B202</t>
  </si>
  <si>
    <t>B203</t>
  </si>
  <si>
    <r>
      <t>77.00m</t>
    </r>
    <r>
      <rPr>
        <vertAlign val="superscript"/>
        <sz val="11"/>
        <color indexed="8"/>
        <rFont val="ＭＳ Ｐゴシック"/>
        <family val="3"/>
        <charset val="128"/>
      </rPr>
      <t>2</t>
    </r>
    <phoneticPr fontId="23"/>
  </si>
  <si>
    <t>60人</t>
  </si>
  <si>
    <t>個人机</t>
  </si>
  <si>
    <t>B204</t>
  </si>
  <si>
    <r>
      <t>77.00m</t>
    </r>
    <r>
      <rPr>
        <vertAlign val="superscript"/>
        <sz val="11"/>
        <color indexed="8"/>
        <rFont val="ＭＳ Ｐゴシック"/>
        <family val="3"/>
        <charset val="128"/>
      </rPr>
      <t>2</t>
    </r>
    <phoneticPr fontId="23"/>
  </si>
  <si>
    <t>B205</t>
  </si>
  <si>
    <t>B207</t>
  </si>
  <si>
    <t>B208</t>
  </si>
  <si>
    <t>B209</t>
  </si>
  <si>
    <r>
      <t>179.00m</t>
    </r>
    <r>
      <rPr>
        <vertAlign val="superscript"/>
        <sz val="11"/>
        <color indexed="8"/>
        <rFont val="ＭＳ Ｐゴシック"/>
        <family val="3"/>
        <charset val="128"/>
      </rPr>
      <t>2</t>
    </r>
    <phoneticPr fontId="23"/>
  </si>
  <si>
    <t>B210</t>
  </si>
  <si>
    <t>306人</t>
  </si>
  <si>
    <t>C棟</t>
  </si>
  <si>
    <t>C201</t>
  </si>
  <si>
    <r>
      <t>134.00m</t>
    </r>
    <r>
      <rPr>
        <vertAlign val="superscript"/>
        <sz val="11"/>
        <color indexed="8"/>
        <rFont val="ＭＳ Ｐゴシック"/>
        <family val="3"/>
        <charset val="128"/>
      </rPr>
      <t>2</t>
    </r>
    <phoneticPr fontId="23"/>
  </si>
  <si>
    <t>126人</t>
  </si>
  <si>
    <t>C202</t>
  </si>
  <si>
    <r>
      <t>76.00m</t>
    </r>
    <r>
      <rPr>
        <vertAlign val="superscript"/>
        <sz val="11"/>
        <color indexed="8"/>
        <rFont val="ＭＳ Ｐゴシック"/>
        <family val="3"/>
        <charset val="128"/>
      </rPr>
      <t>2</t>
    </r>
    <phoneticPr fontId="23"/>
  </si>
  <si>
    <t>58人</t>
  </si>
  <si>
    <t>C206</t>
  </si>
  <si>
    <r>
      <t>76.00m</t>
    </r>
    <r>
      <rPr>
        <vertAlign val="superscript"/>
        <sz val="11"/>
        <color indexed="8"/>
        <rFont val="ＭＳ Ｐゴシック"/>
        <family val="3"/>
        <charset val="128"/>
      </rPr>
      <t>2</t>
    </r>
    <phoneticPr fontId="23"/>
  </si>
  <si>
    <t>3階</t>
  </si>
  <si>
    <t>C301</t>
  </si>
  <si>
    <r>
      <t>134.00m</t>
    </r>
    <r>
      <rPr>
        <vertAlign val="superscript"/>
        <sz val="11"/>
        <color indexed="8"/>
        <rFont val="ＭＳ Ｐゴシック"/>
        <family val="3"/>
        <charset val="128"/>
      </rPr>
      <t>2</t>
    </r>
    <phoneticPr fontId="23"/>
  </si>
  <si>
    <t>4階</t>
  </si>
  <si>
    <t>C401</t>
  </si>
  <si>
    <t>5階</t>
  </si>
  <si>
    <t>C501</t>
  </si>
  <si>
    <t>C506</t>
  </si>
  <si>
    <r>
      <t>76.00m</t>
    </r>
    <r>
      <rPr>
        <vertAlign val="superscript"/>
        <sz val="11"/>
        <color indexed="8"/>
        <rFont val="ＭＳ Ｐゴシック"/>
        <family val="3"/>
        <charset val="128"/>
      </rPr>
      <t>2</t>
    </r>
    <phoneticPr fontId="23"/>
  </si>
  <si>
    <t>66人</t>
  </si>
  <si>
    <t>長机</t>
  </si>
  <si>
    <t>C507</t>
  </si>
  <si>
    <t>D棟</t>
    <phoneticPr fontId="23"/>
  </si>
  <si>
    <t>D303</t>
  </si>
  <si>
    <r>
      <t>68.00m</t>
    </r>
    <r>
      <rPr>
        <vertAlign val="superscript"/>
        <sz val="11"/>
        <color indexed="8"/>
        <rFont val="ＭＳ Ｐゴシック"/>
        <family val="3"/>
        <charset val="128"/>
      </rPr>
      <t>2</t>
    </r>
    <phoneticPr fontId="23"/>
  </si>
  <si>
    <t>54人</t>
  </si>
  <si>
    <t>D304</t>
  </si>
  <si>
    <t>D305</t>
  </si>
  <si>
    <t>D306</t>
  </si>
  <si>
    <t>D309</t>
  </si>
  <si>
    <r>
      <t>94.00m</t>
    </r>
    <r>
      <rPr>
        <vertAlign val="superscript"/>
        <sz val="11"/>
        <color indexed="8"/>
        <rFont val="ＭＳ Ｐゴシック"/>
        <family val="3"/>
        <charset val="128"/>
      </rPr>
      <t>2</t>
    </r>
    <phoneticPr fontId="23"/>
  </si>
  <si>
    <t>81人</t>
  </si>
  <si>
    <t>D310</t>
  </si>
  <si>
    <r>
      <t>105.00m</t>
    </r>
    <r>
      <rPr>
        <vertAlign val="superscript"/>
        <sz val="11"/>
        <color indexed="8"/>
        <rFont val="ＭＳ Ｐゴシック"/>
        <family val="3"/>
        <charset val="128"/>
      </rPr>
      <t>2</t>
    </r>
    <phoneticPr fontId="23"/>
  </si>
  <si>
    <t>90人</t>
  </si>
  <si>
    <t>D311</t>
  </si>
  <si>
    <r>
      <t>105.00m</t>
    </r>
    <r>
      <rPr>
        <vertAlign val="superscript"/>
        <sz val="11"/>
        <color indexed="8"/>
        <rFont val="ＭＳ Ｐゴシック"/>
        <family val="3"/>
        <charset val="128"/>
      </rPr>
      <t>2</t>
    </r>
    <phoneticPr fontId="23"/>
  </si>
  <si>
    <t>D312</t>
  </si>
  <si>
    <t>D411</t>
  </si>
  <si>
    <r>
      <t>94.00m</t>
    </r>
    <r>
      <rPr>
        <vertAlign val="superscript"/>
        <sz val="11"/>
        <color indexed="8"/>
        <rFont val="ＭＳ Ｐゴシック"/>
        <family val="3"/>
        <charset val="128"/>
      </rPr>
      <t>2</t>
    </r>
    <phoneticPr fontId="23"/>
  </si>
  <si>
    <t>D412</t>
  </si>
  <si>
    <r>
      <t>105.00m</t>
    </r>
    <r>
      <rPr>
        <vertAlign val="superscript"/>
        <sz val="11"/>
        <color indexed="8"/>
        <rFont val="ＭＳ Ｐゴシック"/>
        <family val="3"/>
        <charset val="128"/>
      </rPr>
      <t>2</t>
    </r>
    <phoneticPr fontId="23"/>
  </si>
  <si>
    <t>D413</t>
  </si>
  <si>
    <t>D414</t>
  </si>
  <si>
    <t>K棟</t>
  </si>
  <si>
    <t>K202</t>
  </si>
  <si>
    <r>
      <t>254.00m</t>
    </r>
    <r>
      <rPr>
        <vertAlign val="superscript"/>
        <sz val="11"/>
        <color indexed="8"/>
        <rFont val="ＭＳ Ｐゴシック"/>
        <family val="3"/>
        <charset val="128"/>
      </rPr>
      <t>2</t>
    </r>
    <phoneticPr fontId="23"/>
  </si>
  <si>
    <t>285人</t>
  </si>
  <si>
    <t>K301</t>
  </si>
  <si>
    <r>
      <t>205.00m</t>
    </r>
    <r>
      <rPr>
        <vertAlign val="superscript"/>
        <sz val="11"/>
        <color indexed="8"/>
        <rFont val="ＭＳ Ｐゴシック"/>
        <family val="3"/>
        <charset val="128"/>
      </rPr>
      <t>2</t>
    </r>
    <phoneticPr fontId="23"/>
  </si>
  <si>
    <t>182人</t>
  </si>
  <si>
    <t>K302</t>
  </si>
  <si>
    <r>
      <t>154.00m</t>
    </r>
    <r>
      <rPr>
        <vertAlign val="superscript"/>
        <sz val="11"/>
        <color indexed="8"/>
        <rFont val="ＭＳ Ｐゴシック"/>
        <family val="3"/>
        <charset val="128"/>
      </rPr>
      <t>2</t>
    </r>
    <phoneticPr fontId="23"/>
  </si>
  <si>
    <t>K303</t>
  </si>
  <si>
    <r>
      <t>100.00m</t>
    </r>
    <r>
      <rPr>
        <vertAlign val="superscript"/>
        <sz val="11"/>
        <color indexed="8"/>
        <rFont val="ＭＳ Ｐゴシック"/>
        <family val="3"/>
        <charset val="128"/>
      </rPr>
      <t>2</t>
    </r>
    <phoneticPr fontId="23"/>
  </si>
  <si>
    <t>84人</t>
  </si>
  <si>
    <t>K401</t>
  </si>
  <si>
    <t>K402</t>
  </si>
  <si>
    <t>K403</t>
  </si>
  <si>
    <r>
      <t>100.00m</t>
    </r>
    <r>
      <rPr>
        <vertAlign val="superscript"/>
        <sz val="11"/>
        <color indexed="8"/>
        <rFont val="ＭＳ Ｐゴシック"/>
        <family val="3"/>
        <charset val="128"/>
      </rPr>
      <t>2</t>
    </r>
    <phoneticPr fontId="23"/>
  </si>
  <si>
    <t>6階</t>
  </si>
  <si>
    <t>K601</t>
  </si>
  <si>
    <r>
      <t>208.00m</t>
    </r>
    <r>
      <rPr>
        <vertAlign val="superscript"/>
        <sz val="11"/>
        <color indexed="8"/>
        <rFont val="ＭＳ Ｐゴシック"/>
        <family val="3"/>
        <charset val="128"/>
      </rPr>
      <t>2</t>
    </r>
    <phoneticPr fontId="23"/>
  </si>
  <si>
    <t>K602</t>
  </si>
  <si>
    <t>50人</t>
  </si>
  <si>
    <t>K603</t>
  </si>
  <si>
    <r>
      <t>96.00m</t>
    </r>
    <r>
      <rPr>
        <vertAlign val="superscript"/>
        <sz val="11"/>
        <color indexed="8"/>
        <rFont val="ＭＳ Ｐゴシック"/>
        <family val="3"/>
        <charset val="128"/>
      </rPr>
      <t>2</t>
    </r>
    <phoneticPr fontId="23"/>
  </si>
  <si>
    <t>M棟</t>
  </si>
  <si>
    <t>M201</t>
  </si>
  <si>
    <r>
      <t>78.00m</t>
    </r>
    <r>
      <rPr>
        <vertAlign val="superscript"/>
        <sz val="11"/>
        <color indexed="8"/>
        <rFont val="ＭＳ Ｐゴシック"/>
        <family val="3"/>
        <charset val="128"/>
      </rPr>
      <t>2</t>
    </r>
    <phoneticPr fontId="23"/>
  </si>
  <si>
    <t>M202</t>
  </si>
  <si>
    <t>M301</t>
  </si>
  <si>
    <t>M302</t>
  </si>
  <si>
    <t>M303</t>
  </si>
  <si>
    <t>N棟</t>
  </si>
  <si>
    <t>N302</t>
  </si>
  <si>
    <r>
      <t>135.00m</t>
    </r>
    <r>
      <rPr>
        <vertAlign val="superscript"/>
        <sz val="11"/>
        <color indexed="8"/>
        <rFont val="ＭＳ Ｐゴシック"/>
        <family val="3"/>
        <charset val="128"/>
      </rPr>
      <t>2</t>
    </r>
    <phoneticPr fontId="23"/>
  </si>
  <si>
    <t>135人</t>
  </si>
  <si>
    <t>番号</t>
    <rPh sb="0" eb="2">
      <t>バンゴウ</t>
    </rPh>
    <phoneticPr fontId="23"/>
  </si>
  <si>
    <t>冷暖房使用</t>
    <rPh sb="0" eb="3">
      <t>レイダンボウ</t>
    </rPh>
    <rPh sb="3" eb="5">
      <t>シヨウ</t>
    </rPh>
    <phoneticPr fontId="23"/>
  </si>
  <si>
    <t>単価</t>
    <rPh sb="0" eb="2">
      <t>タンカ</t>
    </rPh>
    <phoneticPr fontId="23"/>
  </si>
  <si>
    <t>開始</t>
    <rPh sb="0" eb="2">
      <t>カイシ</t>
    </rPh>
    <phoneticPr fontId="23"/>
  </si>
  <si>
    <t>終了</t>
    <rPh sb="0" eb="2">
      <t>シュウリョウ</t>
    </rPh>
    <phoneticPr fontId="23"/>
  </si>
  <si>
    <t>(円/時)</t>
    <rPh sb="1" eb="2">
      <t>エン</t>
    </rPh>
    <rPh sb="3" eb="4">
      <t>ジ</t>
    </rPh>
    <phoneticPr fontId="23"/>
  </si>
  <si>
    <t>（時間）</t>
    <rPh sb="1" eb="3">
      <t>ジカン</t>
    </rPh>
    <phoneticPr fontId="23"/>
  </si>
  <si>
    <t>～</t>
    <phoneticPr fontId="18"/>
  </si>
  <si>
    <t>使用
時間</t>
    <rPh sb="0" eb="2">
      <t>シヨウ</t>
    </rPh>
    <rPh sb="3" eb="5">
      <t>ジカン</t>
    </rPh>
    <phoneticPr fontId="23"/>
  </si>
  <si>
    <t>うち消費税及び地方消費税の相当額</t>
    <rPh sb="2" eb="5">
      <t>ショウヒゼイ</t>
    </rPh>
    <rPh sb="5" eb="6">
      <t>オヨ</t>
    </rPh>
    <rPh sb="7" eb="9">
      <t>チホウ</t>
    </rPh>
    <rPh sb="9" eb="12">
      <t>ショウヒゼイ</t>
    </rPh>
    <rPh sb="13" eb="15">
      <t>ソウトウ</t>
    </rPh>
    <rPh sb="15" eb="16">
      <t>ガク</t>
    </rPh>
    <phoneticPr fontId="23"/>
  </si>
  <si>
    <t>使用
時間
合計</t>
    <rPh sb="0" eb="2">
      <t>シヨウ</t>
    </rPh>
    <rPh sb="3" eb="5">
      <t>ジカン</t>
    </rPh>
    <rPh sb="6" eb="7">
      <t>ゴウ</t>
    </rPh>
    <rPh sb="7" eb="8">
      <t>ケイ</t>
    </rPh>
    <phoneticPr fontId="23"/>
  </si>
  <si>
    <t>有</t>
  </si>
  <si>
    <t>税込金額</t>
    <rPh sb="0" eb="2">
      <t>ゼイコミ</t>
    </rPh>
    <rPh sb="2" eb="4">
      <t>キンガク</t>
    </rPh>
    <phoneticPr fontId="23"/>
  </si>
  <si>
    <t>B101</t>
    <phoneticPr fontId="18"/>
  </si>
  <si>
    <t>住所</t>
    <rPh sb="0" eb="2">
      <t>ジュウショ</t>
    </rPh>
    <phoneticPr fontId="18"/>
  </si>
  <si>
    <t>令和　年　月　日</t>
    <rPh sb="0" eb="1">
      <t>レイ</t>
    </rPh>
    <rPh sb="1" eb="2">
      <t>ワ</t>
    </rPh>
    <rPh sb="3" eb="4">
      <t>ネン</t>
    </rPh>
    <rPh sb="5" eb="6">
      <t>ガツ</t>
    </rPh>
    <rPh sb="7" eb="8">
      <t>ビ</t>
    </rPh>
    <phoneticPr fontId="18"/>
  </si>
  <si>
    <t>氏名</t>
    <rPh sb="0" eb="2">
      <t>シメイ</t>
    </rPh>
    <phoneticPr fontId="18"/>
  </si>
  <si>
    <t>連絡先</t>
    <rPh sb="0" eb="2">
      <t>レンラク</t>
    </rPh>
    <rPh sb="2" eb="3">
      <t>サキ</t>
    </rPh>
    <phoneticPr fontId="18"/>
  </si>
  <si>
    <t>施設使用許可の申請について</t>
    <rPh sb="0" eb="2">
      <t>シセツ</t>
    </rPh>
    <rPh sb="2" eb="4">
      <t>シヨウ</t>
    </rPh>
    <rPh sb="4" eb="6">
      <t>キョカ</t>
    </rPh>
    <rPh sb="7" eb="9">
      <t>シンセイ</t>
    </rPh>
    <phoneticPr fontId="18"/>
  </si>
  <si>
    <t>1.使用する施設</t>
    <rPh sb="2" eb="4">
      <t>シヨウ</t>
    </rPh>
    <rPh sb="6" eb="8">
      <t>シセツ</t>
    </rPh>
    <phoneticPr fontId="18"/>
  </si>
  <si>
    <t>(1) 所在：</t>
    <rPh sb="4" eb="6">
      <t>ショザイ</t>
    </rPh>
    <phoneticPr fontId="18"/>
  </si>
  <si>
    <t>兵庫県神戸市灘区鶴甲1-2-1</t>
    <rPh sb="0" eb="3">
      <t>ヒョウゴケン</t>
    </rPh>
    <rPh sb="3" eb="6">
      <t>コウベシ</t>
    </rPh>
    <rPh sb="6" eb="8">
      <t>ナダク</t>
    </rPh>
    <rPh sb="8" eb="10">
      <t>ツルカブト</t>
    </rPh>
    <phoneticPr fontId="18"/>
  </si>
  <si>
    <t>(2) 区分：</t>
    <rPh sb="4" eb="6">
      <t>クブン</t>
    </rPh>
    <phoneticPr fontId="18"/>
  </si>
  <si>
    <t>建物</t>
    <rPh sb="0" eb="2">
      <t>タテモノ</t>
    </rPh>
    <phoneticPr fontId="18"/>
  </si>
  <si>
    <t>(3) 施設名：</t>
    <rPh sb="4" eb="6">
      <t>シセツ</t>
    </rPh>
    <rPh sb="6" eb="7">
      <t>メイ</t>
    </rPh>
    <phoneticPr fontId="18"/>
  </si>
  <si>
    <t>別紙のとおり</t>
    <rPh sb="0" eb="2">
      <t>ベッシ</t>
    </rPh>
    <phoneticPr fontId="18"/>
  </si>
  <si>
    <t>(4) 数量：</t>
    <rPh sb="4" eb="6">
      <t>スウリョウ</t>
    </rPh>
    <phoneticPr fontId="18"/>
  </si>
  <si>
    <t>2.使用しようとする理由</t>
    <rPh sb="2" eb="4">
      <t>シヨウ</t>
    </rPh>
    <rPh sb="10" eb="12">
      <t>リユウ</t>
    </rPh>
    <phoneticPr fontId="18"/>
  </si>
  <si>
    <t>3.利用計画（事業計画）</t>
    <rPh sb="2" eb="4">
      <t>リヨウ</t>
    </rPh>
    <rPh sb="4" eb="6">
      <t>ケイカク</t>
    </rPh>
    <rPh sb="7" eb="9">
      <t>ジギョウ</t>
    </rPh>
    <rPh sb="9" eb="11">
      <t>ケイカク</t>
    </rPh>
    <phoneticPr fontId="18"/>
  </si>
  <si>
    <t>4.使用しようとする期間</t>
    <rPh sb="2" eb="4">
      <t>シヨウ</t>
    </rPh>
    <rPh sb="10" eb="12">
      <t>キカン</t>
    </rPh>
    <phoneticPr fontId="18"/>
  </si>
  <si>
    <t>神戸大学　
大学教育推進機構長　殿</t>
    <rPh sb="0" eb="2">
      <t>コウベ</t>
    </rPh>
    <rPh sb="2" eb="4">
      <t>ダイガク</t>
    </rPh>
    <rPh sb="6" eb="8">
      <t>ダイガク</t>
    </rPh>
    <rPh sb="8" eb="10">
      <t>キョウイク</t>
    </rPh>
    <rPh sb="10" eb="12">
      <t>スイシン</t>
    </rPh>
    <rPh sb="12" eb="14">
      <t>キコウ</t>
    </rPh>
    <rPh sb="14" eb="15">
      <t>チョウ</t>
    </rPh>
    <rPh sb="16" eb="17">
      <t>トノ</t>
    </rPh>
    <phoneticPr fontId="18"/>
  </si>
  <si>
    <t>5.その他参考となるべき事項</t>
    <rPh sb="4" eb="5">
      <t>ホカ</t>
    </rPh>
    <rPh sb="5" eb="7">
      <t>サンコウ</t>
    </rPh>
    <rPh sb="12" eb="14">
      <t>ジコウ</t>
    </rPh>
    <phoneticPr fontId="18"/>
  </si>
  <si>
    <t>・空調使用</t>
    <rPh sb="1" eb="3">
      <t>クウチョウ</t>
    </rPh>
    <rPh sb="3" eb="5">
      <t>シヨウ</t>
    </rPh>
    <phoneticPr fontId="18"/>
  </si>
  <si>
    <t>・マイクの使用</t>
    <rPh sb="5" eb="7">
      <t>シヨウ</t>
    </rPh>
    <phoneticPr fontId="18"/>
  </si>
  <si>
    <t>・参加費の徴収</t>
    <rPh sb="1" eb="4">
      <t>サンカヒ</t>
    </rPh>
    <rPh sb="5" eb="7">
      <t>チョウシュウ</t>
    </rPh>
    <phoneticPr fontId="18"/>
  </si>
  <si>
    <t>・その他</t>
    <rPh sb="3" eb="4">
      <t>ホカ</t>
    </rPh>
    <phoneticPr fontId="18"/>
  </si>
  <si>
    <t>無</t>
  </si>
  <si>
    <t>（申請者）</t>
    <rPh sb="1" eb="4">
      <t>シンセイシャ</t>
    </rPh>
    <phoneticPr fontId="18"/>
  </si>
  <si>
    <t>入力箇所</t>
    <rPh sb="0" eb="2">
      <t>ニュウリョク</t>
    </rPh>
    <rPh sb="2" eb="4">
      <t>カショ</t>
    </rPh>
    <phoneticPr fontId="18"/>
  </si>
  <si>
    <t>備考</t>
    <rPh sb="0" eb="2">
      <t>ビコウ</t>
    </rPh>
    <phoneticPr fontId="18"/>
  </si>
  <si>
    <t>1.使用する施設</t>
    <rPh sb="2" eb="4">
      <t>シヨウ</t>
    </rPh>
    <rPh sb="6" eb="8">
      <t>シセツ</t>
    </rPh>
    <phoneticPr fontId="23"/>
  </si>
  <si>
    <t>4.使用しようとする期間</t>
  </si>
  <si>
    <t>別紙</t>
    <rPh sb="0" eb="2">
      <t>ベッシ</t>
    </rPh>
    <phoneticPr fontId="18"/>
  </si>
  <si>
    <t>備考</t>
    <rPh sb="0" eb="2">
      <t>ビコウ</t>
    </rPh>
    <phoneticPr fontId="18"/>
  </si>
  <si>
    <t>大学教育推進機構教室</t>
    <rPh sb="0" eb="2">
      <t>ダイガク</t>
    </rPh>
    <rPh sb="2" eb="4">
      <t>キョウイク</t>
    </rPh>
    <rPh sb="4" eb="6">
      <t>スイシン</t>
    </rPh>
    <rPh sb="6" eb="8">
      <t>キコウ</t>
    </rPh>
    <rPh sb="8" eb="10">
      <t>キョウシツ</t>
    </rPh>
    <phoneticPr fontId="23"/>
  </si>
  <si>
    <t>※セルを非表示にしています。必要に合わせてセルを表示してください。</t>
    <rPh sb="4" eb="7">
      <t>ヒヒョウジ</t>
    </rPh>
    <rPh sb="14" eb="16">
      <t>ヒツヨウ</t>
    </rPh>
    <rPh sb="17" eb="18">
      <t>ア</t>
    </rPh>
    <rPh sb="24" eb="26">
      <t>ヒョウジ</t>
    </rPh>
    <phoneticPr fontId="18"/>
  </si>
  <si>
    <t>神戸市灘区鶴甲1丁目2-1</t>
    <rPh sb="0" eb="3">
      <t>コウベシ</t>
    </rPh>
    <rPh sb="3" eb="5">
      <t>ナダク</t>
    </rPh>
    <rPh sb="5" eb="6">
      <t>ツル</t>
    </rPh>
    <rPh sb="6" eb="7">
      <t>カブト</t>
    </rPh>
    <rPh sb="8" eb="10">
      <t>チョウメ</t>
    </rPh>
    <phoneticPr fontId="18"/>
  </si>
  <si>
    <t>078-12-3456</t>
    <phoneticPr fontId="18"/>
  </si>
  <si>
    <t>第〇回　職員採用説明会</t>
    <rPh sb="0" eb="1">
      <t>ダイ</t>
    </rPh>
    <rPh sb="2" eb="3">
      <t>カイ</t>
    </rPh>
    <rPh sb="4" eb="6">
      <t>ショクイン</t>
    </rPh>
    <rPh sb="6" eb="8">
      <t>サイヨウ</t>
    </rPh>
    <rPh sb="8" eb="11">
      <t>セツメイカイ</t>
    </rPh>
    <phoneticPr fontId="18"/>
  </si>
  <si>
    <t>第〇回　職員採用説明会（詳細は別紙資料のとおり）</t>
    <rPh sb="0" eb="1">
      <t>ダイ</t>
    </rPh>
    <rPh sb="2" eb="3">
      <t>カイ</t>
    </rPh>
    <rPh sb="4" eb="6">
      <t>ショクイン</t>
    </rPh>
    <rPh sb="6" eb="8">
      <t>サイヨウ</t>
    </rPh>
    <rPh sb="8" eb="11">
      <t>セツメイカイ</t>
    </rPh>
    <rPh sb="12" eb="14">
      <t>ショウサイ</t>
    </rPh>
    <rPh sb="15" eb="17">
      <t>ベッシ</t>
    </rPh>
    <rPh sb="17" eb="19">
      <t>シリョウ</t>
    </rPh>
    <phoneticPr fontId="18"/>
  </si>
  <si>
    <t>※記入例</t>
    <rPh sb="1" eb="3">
      <t>キニュウ</t>
    </rPh>
    <rPh sb="3" eb="4">
      <t>レイ</t>
    </rPh>
    <phoneticPr fontId="18"/>
  </si>
  <si>
    <r>
      <t>面積
(m</t>
    </r>
    <r>
      <rPr>
        <vertAlign val="superscript"/>
        <sz val="10"/>
        <rFont val="ＭＳ 明朝"/>
        <family val="1"/>
        <charset val="128"/>
      </rPr>
      <t>2</t>
    </r>
    <r>
      <rPr>
        <sz val="10"/>
        <rFont val="ＭＳ 明朝"/>
        <family val="1"/>
        <charset val="128"/>
      </rPr>
      <t>)</t>
    </r>
    <rPh sb="0" eb="2">
      <t>メンセキ</t>
    </rPh>
    <phoneticPr fontId="23"/>
  </si>
  <si>
    <t>6.施設使用中に、予期せぬ停電・断水・ガスの供給停止等があった場合でも、
  神戸大学にその責任を問わないことを誓約いたします。</t>
    <rPh sb="2" eb="4">
      <t>シセツ</t>
    </rPh>
    <rPh sb="4" eb="7">
      <t>シヨウチュウ</t>
    </rPh>
    <rPh sb="9" eb="11">
      <t>ヨキ</t>
    </rPh>
    <rPh sb="13" eb="15">
      <t>テイデン</t>
    </rPh>
    <rPh sb="16" eb="18">
      <t>ダンスイ</t>
    </rPh>
    <rPh sb="22" eb="24">
      <t>キョウキュウ</t>
    </rPh>
    <rPh sb="24" eb="27">
      <t>テイシナド</t>
    </rPh>
    <rPh sb="31" eb="33">
      <t>バアイ</t>
    </rPh>
    <rPh sb="39" eb="41">
      <t>コウベ</t>
    </rPh>
    <rPh sb="41" eb="43">
      <t>ダイガク</t>
    </rPh>
    <rPh sb="46" eb="48">
      <t>セキニン</t>
    </rPh>
    <rPh sb="49" eb="50">
      <t>ト</t>
    </rPh>
    <rPh sb="56" eb="58">
      <t>セイヤク</t>
    </rPh>
    <phoneticPr fontId="18"/>
  </si>
  <si>
    <t>冷暖房使用無</t>
    <phoneticPr fontId="18"/>
  </si>
  <si>
    <t>冷暖房使用有</t>
    <phoneticPr fontId="18"/>
  </si>
  <si>
    <t>B棟</t>
    <phoneticPr fontId="23"/>
  </si>
  <si>
    <t>D棟</t>
    <phoneticPr fontId="23"/>
  </si>
  <si>
    <t>入力箇所（会社名）　　</t>
    <rPh sb="0" eb="2">
      <t>ニュウリョク</t>
    </rPh>
    <rPh sb="2" eb="4">
      <t>カショ</t>
    </rPh>
    <rPh sb="5" eb="8">
      <t>カイシャメイ</t>
    </rPh>
    <phoneticPr fontId="18"/>
  </si>
  <si>
    <t>国立大学法人神戸大学</t>
    <rPh sb="0" eb="2">
      <t>コクリツ</t>
    </rPh>
    <rPh sb="2" eb="4">
      <t>ダイガク</t>
    </rPh>
    <rPh sb="4" eb="6">
      <t>ホウジン</t>
    </rPh>
    <rPh sb="6" eb="8">
      <t>コウベ</t>
    </rPh>
    <rPh sb="8" eb="10">
      <t>ダイガク</t>
    </rPh>
    <phoneticPr fontId="18"/>
  </si>
  <si>
    <t>記入例</t>
    <rPh sb="0" eb="2">
      <t>キニュウ</t>
    </rPh>
    <rPh sb="2" eb="3">
      <t>レイ</t>
    </rPh>
    <phoneticPr fontId="18"/>
  </si>
  <si>
    <t>令和2年6月15日</t>
    <rPh sb="0" eb="1">
      <t>レイ</t>
    </rPh>
    <rPh sb="1" eb="2">
      <t>ワ</t>
    </rPh>
    <rPh sb="3" eb="4">
      <t>ネン</t>
    </rPh>
    <rPh sb="5" eb="6">
      <t>ガツ</t>
    </rPh>
    <rPh sb="8" eb="9">
      <t>ビ</t>
    </rPh>
    <phoneticPr fontId="18"/>
  </si>
  <si>
    <t>※必要に合わせてセルを表示/非表示してください。</t>
    <rPh sb="1" eb="3">
      <t>ヒツヨウ</t>
    </rPh>
    <rPh sb="4" eb="5">
      <t>ア</t>
    </rPh>
    <rPh sb="11" eb="13">
      <t>ヒョウジ</t>
    </rPh>
    <rPh sb="14" eb="17">
      <t>ヒヒョウジ</t>
    </rPh>
    <phoneticPr fontId="18"/>
  </si>
  <si>
    <t>入力箇所（郵便番号）</t>
    <rPh sb="0" eb="2">
      <t>ニュウリョク</t>
    </rPh>
    <rPh sb="2" eb="4">
      <t>カショ</t>
    </rPh>
    <rPh sb="5" eb="7">
      <t>ユウビン</t>
    </rPh>
    <rPh sb="7" eb="9">
      <t>バンゴウ</t>
    </rPh>
    <phoneticPr fontId="18"/>
  </si>
  <si>
    <t>入力箇所（住所）</t>
    <rPh sb="0" eb="2">
      <t>ニュウリョク</t>
    </rPh>
    <rPh sb="2" eb="4">
      <t>カショ</t>
    </rPh>
    <rPh sb="5" eb="7">
      <t>ジュウショ</t>
    </rPh>
    <phoneticPr fontId="18"/>
  </si>
  <si>
    <t>入力箇所（役職・氏名）　　</t>
    <rPh sb="0" eb="2">
      <t>ニュウリョク</t>
    </rPh>
    <rPh sb="2" eb="4">
      <t>カショ</t>
    </rPh>
    <rPh sb="5" eb="7">
      <t>ヤクショク</t>
    </rPh>
    <rPh sb="8" eb="10">
      <t>シメイ</t>
    </rPh>
    <phoneticPr fontId="18"/>
  </si>
  <si>
    <t>見積金額
（税込）</t>
    <rPh sb="0" eb="2">
      <t>ミツモリ</t>
    </rPh>
    <rPh sb="2" eb="4">
      <t>キンガク</t>
    </rPh>
    <rPh sb="3" eb="4">
      <t>ゼイキン</t>
    </rPh>
    <rPh sb="6" eb="8">
      <t>ゼイコ</t>
    </rPh>
    <phoneticPr fontId="23"/>
  </si>
  <si>
    <t>←計画（学会や試験の日時）がわかる参考資料の送付またはURLのお知らせお願いします。</t>
    <rPh sb="1" eb="3">
      <t>ケイカク</t>
    </rPh>
    <rPh sb="4" eb="6">
      <t>ガッカイ</t>
    </rPh>
    <rPh sb="7" eb="9">
      <t>シケン</t>
    </rPh>
    <rPh sb="10" eb="12">
      <t>ニチジ</t>
    </rPh>
    <rPh sb="17" eb="19">
      <t>サンコウ</t>
    </rPh>
    <rPh sb="19" eb="21">
      <t>シリョウ</t>
    </rPh>
    <rPh sb="22" eb="24">
      <t>ソウフ</t>
    </rPh>
    <rPh sb="32" eb="33">
      <t>シ</t>
    </rPh>
    <rPh sb="36" eb="37">
      <t>ネガ</t>
    </rPh>
    <phoneticPr fontId="18"/>
  </si>
  <si>
    <t>※本学教職員のみ学会等参加費の有無を記載</t>
    <rPh sb="1" eb="3">
      <t>ホンガク</t>
    </rPh>
    <rPh sb="3" eb="6">
      <t>キョウショクイン</t>
    </rPh>
    <rPh sb="8" eb="10">
      <t>ガッカイ</t>
    </rPh>
    <rPh sb="10" eb="11">
      <t>トウ</t>
    </rPh>
    <rPh sb="11" eb="14">
      <t>サンカヒ</t>
    </rPh>
    <rPh sb="15" eb="17">
      <t>ウム</t>
    </rPh>
    <rPh sb="18" eb="20">
      <t>キサイ</t>
    </rPh>
    <phoneticPr fontId="18"/>
  </si>
  <si>
    <t>下記のとおり施設を使用したく関係資料を添付して申請します。</t>
    <rPh sb="0" eb="2">
      <t>カキ</t>
    </rPh>
    <rPh sb="6" eb="8">
      <t>シセツ</t>
    </rPh>
    <rPh sb="9" eb="11">
      <t>シヨウ</t>
    </rPh>
    <rPh sb="14" eb="16">
      <t>カンケイ</t>
    </rPh>
    <rPh sb="16" eb="18">
      <t>シリョウ</t>
    </rPh>
    <rPh sb="19" eb="21">
      <t>テンプ</t>
    </rPh>
    <rPh sb="23" eb="25">
      <t>シンセイ</t>
    </rPh>
    <phoneticPr fontId="18"/>
  </si>
  <si>
    <t>・備品の使用</t>
    <rPh sb="1" eb="3">
      <t>ビヒン</t>
    </rPh>
    <rPh sb="4" eb="6">
      <t>シヨウ</t>
    </rPh>
    <phoneticPr fontId="18"/>
  </si>
  <si>
    <t>←使用備品の情報を記載下さい。</t>
    <rPh sb="1" eb="3">
      <t>シヨウ</t>
    </rPh>
    <rPh sb="3" eb="5">
      <t>ビヒン</t>
    </rPh>
    <rPh sb="6" eb="8">
      <t>ジョウホウ</t>
    </rPh>
    <rPh sb="9" eb="11">
      <t>キサイ</t>
    </rPh>
    <rPh sb="11" eb="12">
      <t>クダ</t>
    </rPh>
    <phoneticPr fontId="18"/>
  </si>
  <si>
    <t>立看板</t>
    <rPh sb="0" eb="1">
      <t>タテ</t>
    </rPh>
    <rPh sb="1" eb="3">
      <t>カンバン</t>
    </rPh>
    <phoneticPr fontId="18"/>
  </si>
  <si>
    <t>長机</t>
    <rPh sb="0" eb="1">
      <t>ナガ</t>
    </rPh>
    <rPh sb="1" eb="2">
      <t>ツクエ</t>
    </rPh>
    <phoneticPr fontId="18"/>
  </si>
  <si>
    <t>パイプ椅子</t>
    <rPh sb="3" eb="5">
      <t>イス</t>
    </rPh>
    <phoneticPr fontId="18"/>
  </si>
  <si>
    <t>台車（大）</t>
    <rPh sb="0" eb="2">
      <t>ダイシャ</t>
    </rPh>
    <rPh sb="3" eb="4">
      <t>ダイ</t>
    </rPh>
    <phoneticPr fontId="18"/>
  </si>
  <si>
    <t>台車（小）</t>
    <rPh sb="0" eb="2">
      <t>ダイシャ</t>
    </rPh>
    <rPh sb="3" eb="4">
      <t>ショウ</t>
    </rPh>
    <phoneticPr fontId="18"/>
  </si>
  <si>
    <t>／10</t>
    <phoneticPr fontId="18"/>
  </si>
  <si>
    <t>／1</t>
    <phoneticPr fontId="18"/>
  </si>
  <si>
    <t>／1</t>
    <phoneticPr fontId="18"/>
  </si>
  <si>
    <t>／8</t>
    <phoneticPr fontId="18"/>
  </si>
  <si>
    <t>／2</t>
    <phoneticPr fontId="18"/>
  </si>
  <si>
    <t>K棟階段下</t>
    <rPh sb="1" eb="2">
      <t>トウ</t>
    </rPh>
    <rPh sb="2" eb="4">
      <t>カイダン</t>
    </rPh>
    <rPh sb="4" eb="5">
      <t>シタ</t>
    </rPh>
    <phoneticPr fontId="18"/>
  </si>
  <si>
    <t>B棟倉庫</t>
    <rPh sb="1" eb="2">
      <t>トウ</t>
    </rPh>
    <rPh sb="2" eb="4">
      <t>ソウコ</t>
    </rPh>
    <phoneticPr fontId="18"/>
  </si>
  <si>
    <t>／1</t>
    <phoneticPr fontId="18"/>
  </si>
  <si>
    <t>／3</t>
    <phoneticPr fontId="18"/>
  </si>
  <si>
    <t>／3</t>
    <phoneticPr fontId="18"/>
  </si>
  <si>
    <t>※本学の使用状況によって数が減る可能性があります。</t>
    <rPh sb="1" eb="3">
      <t>ホンガク</t>
    </rPh>
    <rPh sb="4" eb="6">
      <t>シヨウ</t>
    </rPh>
    <rPh sb="6" eb="8">
      <t>ジョウキョウ</t>
    </rPh>
    <rPh sb="12" eb="13">
      <t>カズ</t>
    </rPh>
    <rPh sb="14" eb="15">
      <t>ヘ</t>
    </rPh>
    <rPh sb="16" eb="19">
      <t>カノウセイ</t>
    </rPh>
    <phoneticPr fontId="18"/>
  </si>
  <si>
    <t>学務部長　神戸花子　　</t>
    <rPh sb="0" eb="1">
      <t>ガク</t>
    </rPh>
    <rPh sb="1" eb="2">
      <t>ム</t>
    </rPh>
    <rPh sb="2" eb="4">
      <t>ブチョウ</t>
    </rPh>
    <rPh sb="5" eb="7">
      <t>コウベ</t>
    </rPh>
    <rPh sb="7" eb="9">
      <t>ハナコ</t>
    </rPh>
    <phoneticPr fontId="18"/>
  </si>
  <si>
    <t>※本学や他団体の使用状況により数が減る可能性があります。</t>
    <rPh sb="1" eb="3">
      <t>ホンガク</t>
    </rPh>
    <rPh sb="4" eb="5">
      <t>ホカ</t>
    </rPh>
    <rPh sb="5" eb="7">
      <t>ダンタイ</t>
    </rPh>
    <rPh sb="8" eb="10">
      <t>シヨウ</t>
    </rPh>
    <rPh sb="10" eb="12">
      <t>ジョウキョウ</t>
    </rPh>
    <rPh sb="15" eb="16">
      <t>カズ</t>
    </rPh>
    <rPh sb="17" eb="18">
      <t>ヘ</t>
    </rPh>
    <rPh sb="19" eb="22">
      <t>カノウセイ</t>
    </rPh>
    <phoneticPr fontId="18"/>
  </si>
  <si>
    <t>657-0011</t>
    <phoneticPr fontId="18"/>
  </si>
  <si>
    <t>見積金額合計（税込）：</t>
    <rPh sb="0" eb="2">
      <t>ミツモリ</t>
    </rPh>
    <rPh sb="2" eb="4">
      <t>キンガク</t>
    </rPh>
    <rPh sb="4" eb="6">
      <t>ゴウケイ</t>
    </rPh>
    <rPh sb="7" eb="9">
      <t>ゼイコ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</si>
</sst>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_);[Red]\(#,##0\)"/>
    <numFmt numFmtId="177" formatCode="yyyy/m/d\ \(aaa\)"/>
    <numFmt numFmtId="178" formatCode="h:mm;@"/>
    <numFmt numFmtId="179" formatCode="#,##0_ ;[Red]\-#,##0\ "/>
    <numFmt numFmtId="180" formatCode="#,##0.00_);[Red]\(#,##0.00\)"/>
    <numFmt numFmtId="181" formatCode="#,##0&quot;㎡&quot;"/>
    <numFmt numFmtId="182" formatCode="#,##0&quot;円　&quot;"/>
    <numFmt numFmtId="183" formatCode="h"/>
    <numFmt numFmtId="184" formatCode="[h]"/>
  </numFmts>
  <fonts count="3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vertAlign val="superscript"/>
      <sz val="11"/>
      <color indexed="8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vertAlign val="superscript"/>
      <sz val="10"/>
      <name val="ＭＳ 明朝"/>
      <family val="1"/>
      <charset val="128"/>
    </font>
    <font>
      <sz val="8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6"/>
        <bgColor indexed="64"/>
      </patternFill>
    </fill>
    <fill>
      <patternFill patternType="solid">
        <fgColor theme="0" tint="-4.9989318521683403E-2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4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0" borderId="0"/>
    <xf numFmtId="0" fontId="20" fillId="0" borderId="0">
      <alignment vertical="center"/>
    </xf>
    <xf numFmtId="38" fontId="20" fillId="0" borderId="0" applyFont="0" applyFill="0" applyBorder="0" applyAlignment="0" applyProtection="0">
      <alignment vertical="center"/>
    </xf>
  </cellStyleXfs>
  <cellXfs count="142">
    <xf numFmtId="0" fontId="0" fillId="0" borderId="0" xfId="0">
      <alignment vertical="center"/>
    </xf>
    <xf numFmtId="0" fontId="20" fillId="0" borderId="0" xfId="43">
      <alignment vertical="center"/>
    </xf>
    <xf numFmtId="0" fontId="21" fillId="33" borderId="10" xfId="43" applyFont="1" applyFill="1" applyBorder="1" applyAlignment="1">
      <alignment horizontal="center" vertical="center" wrapText="1"/>
    </xf>
    <xf numFmtId="0" fontId="21" fillId="33" borderId="18" xfId="43" applyFont="1" applyFill="1" applyBorder="1" applyAlignment="1">
      <alignment horizontal="center" vertical="center" wrapText="1"/>
    </xf>
    <xf numFmtId="0" fontId="22" fillId="0" borderId="19" xfId="43" applyFont="1" applyBorder="1" applyAlignment="1">
      <alignment vertical="center" wrapText="1"/>
    </xf>
    <xf numFmtId="0" fontId="22" fillId="0" borderId="20" xfId="43" applyFont="1" applyBorder="1" applyAlignment="1">
      <alignment vertical="center" wrapText="1"/>
    </xf>
    <xf numFmtId="0" fontId="22" fillId="0" borderId="22" xfId="43" applyFont="1" applyBorder="1" applyAlignment="1">
      <alignment vertical="center" wrapText="1"/>
    </xf>
    <xf numFmtId="0" fontId="22" fillId="0" borderId="24" xfId="43" applyFont="1" applyBorder="1" applyAlignment="1">
      <alignment vertical="center" wrapText="1"/>
    </xf>
    <xf numFmtId="0" fontId="22" fillId="0" borderId="20" xfId="43" applyFont="1" applyBorder="1" applyAlignment="1">
      <alignment horizontal="center" vertical="center" wrapText="1"/>
    </xf>
    <xf numFmtId="0" fontId="22" fillId="0" borderId="28" xfId="43" applyFont="1" applyBorder="1" applyAlignment="1">
      <alignment vertical="center" wrapText="1"/>
    </xf>
    <xf numFmtId="3" fontId="22" fillId="0" borderId="28" xfId="43" applyNumberFormat="1" applyFont="1" applyBorder="1" applyAlignment="1">
      <alignment vertical="center" wrapText="1"/>
    </xf>
    <xf numFmtId="0" fontId="22" fillId="0" borderId="29" xfId="43" applyFont="1" applyBorder="1" applyAlignment="1">
      <alignment vertical="center" wrapText="1"/>
    </xf>
    <xf numFmtId="3" fontId="22" fillId="0" borderId="29" xfId="43" applyNumberFormat="1" applyFont="1" applyBorder="1" applyAlignment="1">
      <alignment vertical="center" wrapText="1"/>
    </xf>
    <xf numFmtId="0" fontId="22" fillId="0" borderId="30" xfId="43" applyFont="1" applyBorder="1" applyAlignment="1">
      <alignment vertical="center" wrapText="1"/>
    </xf>
    <xf numFmtId="0" fontId="25" fillId="0" borderId="19" xfId="43" applyFont="1" applyBorder="1" applyAlignment="1">
      <alignment horizontal="center" vertical="center" wrapText="1"/>
    </xf>
    <xf numFmtId="0" fontId="25" fillId="0" borderId="19" xfId="43" applyFont="1" applyBorder="1" applyAlignment="1">
      <alignment vertical="center" wrapText="1"/>
    </xf>
    <xf numFmtId="0" fontId="25" fillId="0" borderId="20" xfId="43" applyFont="1" applyBorder="1" applyAlignment="1">
      <alignment vertical="center" wrapText="1"/>
    </xf>
    <xf numFmtId="0" fontId="25" fillId="0" borderId="21" xfId="43" applyFont="1" applyBorder="1" applyAlignment="1">
      <alignment vertical="center" wrapText="1"/>
    </xf>
    <xf numFmtId="0" fontId="22" fillId="0" borderId="21" xfId="43" applyFont="1" applyBorder="1" applyAlignment="1">
      <alignment vertical="center" wrapText="1"/>
    </xf>
    <xf numFmtId="0" fontId="22" fillId="0" borderId="31" xfId="43" applyFont="1" applyBorder="1" applyAlignment="1">
      <alignment horizontal="center" vertical="center" wrapText="1"/>
    </xf>
    <xf numFmtId="0" fontId="22" fillId="0" borderId="32" xfId="43" applyFont="1" applyBorder="1" applyAlignment="1">
      <alignment horizontal="center" vertical="center" wrapText="1"/>
    </xf>
    <xf numFmtId="0" fontId="22" fillId="0" borderId="32" xfId="43" applyFont="1" applyBorder="1" applyAlignment="1">
      <alignment vertical="center" wrapText="1"/>
    </xf>
    <xf numFmtId="0" fontId="28" fillId="0" borderId="0" xfId="0" applyFont="1">
      <alignment vertical="center"/>
    </xf>
    <xf numFmtId="0" fontId="28" fillId="0" borderId="0" xfId="0" applyFont="1" applyAlignment="1">
      <alignment horizontal="right" vertical="center"/>
    </xf>
    <xf numFmtId="0" fontId="28" fillId="0" borderId="0" xfId="0" applyFont="1" applyAlignment="1">
      <alignment vertical="center"/>
    </xf>
    <xf numFmtId="176" fontId="30" fillId="0" borderId="0" xfId="43" applyNumberFormat="1" applyFont="1">
      <alignment vertical="center"/>
    </xf>
    <xf numFmtId="0" fontId="30" fillId="0" borderId="0" xfId="43" applyFont="1">
      <alignment vertical="center"/>
    </xf>
    <xf numFmtId="0" fontId="30" fillId="0" borderId="0" xfId="43" applyFont="1" applyAlignment="1">
      <alignment horizontal="center" vertical="center"/>
    </xf>
    <xf numFmtId="0" fontId="30" fillId="0" borderId="0" xfId="43" applyFont="1" applyAlignment="1"/>
    <xf numFmtId="176" fontId="30" fillId="0" borderId="0" xfId="43" applyNumberFormat="1" applyFont="1" applyAlignment="1"/>
    <xf numFmtId="0" fontId="30" fillId="0" borderId="0" xfId="43" applyFont="1" applyAlignment="1">
      <alignment horizontal="left"/>
    </xf>
    <xf numFmtId="0" fontId="30" fillId="0" borderId="0" xfId="43" applyFont="1" applyAlignment="1">
      <alignment horizontal="center"/>
    </xf>
    <xf numFmtId="0" fontId="30" fillId="0" borderId="0" xfId="43" applyFont="1" applyFill="1" applyAlignment="1">
      <alignment horizontal="center" vertical="center"/>
    </xf>
    <xf numFmtId="0" fontId="31" fillId="34" borderId="30" xfId="43" applyFont="1" applyFill="1" applyBorder="1" applyAlignment="1">
      <alignment horizontal="center" vertical="center"/>
    </xf>
    <xf numFmtId="0" fontId="31" fillId="34" borderId="30" xfId="43" applyFont="1" applyFill="1" applyBorder="1" applyAlignment="1">
      <alignment horizontal="center" vertical="center" wrapText="1"/>
    </xf>
    <xf numFmtId="0" fontId="31" fillId="34" borderId="33" xfId="43" applyFont="1" applyFill="1" applyBorder="1" applyAlignment="1">
      <alignment horizontal="center" vertical="center"/>
    </xf>
    <xf numFmtId="0" fontId="33" fillId="34" borderId="34" xfId="43" applyFont="1" applyFill="1" applyBorder="1" applyAlignment="1">
      <alignment horizontal="center" vertical="center"/>
    </xf>
    <xf numFmtId="0" fontId="31" fillId="34" borderId="35" xfId="43" applyFont="1" applyFill="1" applyBorder="1" applyAlignment="1">
      <alignment horizontal="center" vertical="center"/>
    </xf>
    <xf numFmtId="178" fontId="31" fillId="34" borderId="29" xfId="43" applyNumberFormat="1" applyFont="1" applyFill="1" applyBorder="1" applyAlignment="1">
      <alignment horizontal="center" vertical="center" wrapText="1"/>
    </xf>
    <xf numFmtId="0" fontId="31" fillId="34" borderId="28" xfId="43" applyFont="1" applyFill="1" applyBorder="1" applyAlignment="1">
      <alignment horizontal="center" vertical="center"/>
    </xf>
    <xf numFmtId="0" fontId="30" fillId="0" borderId="0" xfId="43" applyFont="1" applyAlignment="1">
      <alignment horizontal="left" vertical="center"/>
    </xf>
    <xf numFmtId="0" fontId="30" fillId="0" borderId="29" xfId="43" applyFont="1" applyBorder="1">
      <alignment vertical="center"/>
    </xf>
    <xf numFmtId="0" fontId="30" fillId="0" borderId="29" xfId="43" applyFont="1" applyBorder="1" applyAlignment="1">
      <alignment horizontal="center" vertical="center"/>
    </xf>
    <xf numFmtId="176" fontId="30" fillId="0" borderId="29" xfId="43" applyNumberFormat="1" applyFont="1" applyFill="1" applyBorder="1">
      <alignment vertical="center"/>
    </xf>
    <xf numFmtId="0" fontId="30" fillId="0" borderId="0" xfId="43" applyFont="1" applyFill="1">
      <alignment vertical="center"/>
    </xf>
    <xf numFmtId="20" fontId="30" fillId="0" borderId="33" xfId="43" applyNumberFormat="1" applyFont="1" applyFill="1" applyBorder="1" applyAlignment="1">
      <alignment horizontal="center" vertical="center"/>
    </xf>
    <xf numFmtId="20" fontId="33" fillId="0" borderId="34" xfId="43" applyNumberFormat="1" applyFont="1" applyFill="1" applyBorder="1" applyAlignment="1">
      <alignment horizontal="center" vertical="center"/>
    </xf>
    <xf numFmtId="20" fontId="30" fillId="0" borderId="35" xfId="43" applyNumberFormat="1" applyFont="1" applyFill="1" applyBorder="1" applyAlignment="1">
      <alignment horizontal="center" vertical="center"/>
    </xf>
    <xf numFmtId="183" fontId="30" fillId="0" borderId="29" xfId="43" applyNumberFormat="1" applyFont="1" applyFill="1" applyBorder="1" applyAlignment="1">
      <alignment horizontal="center" vertical="center"/>
    </xf>
    <xf numFmtId="0" fontId="30" fillId="0" borderId="29" xfId="43" applyFont="1" applyFill="1" applyBorder="1" applyAlignment="1">
      <alignment horizontal="center" vertical="center"/>
    </xf>
    <xf numFmtId="38" fontId="30" fillId="0" borderId="29" xfId="44" applyFont="1" applyFill="1" applyBorder="1">
      <alignment vertical="center"/>
    </xf>
    <xf numFmtId="0" fontId="30" fillId="0" borderId="29" xfId="43" applyNumberFormat="1" applyFont="1" applyFill="1" applyBorder="1">
      <alignment vertical="center"/>
    </xf>
    <xf numFmtId="179" fontId="30" fillId="0" borderId="29" xfId="44" applyNumberFormat="1" applyFont="1" applyFill="1" applyBorder="1">
      <alignment vertical="center"/>
    </xf>
    <xf numFmtId="180" fontId="34" fillId="0" borderId="0" xfId="43" applyNumberFormat="1" applyFont="1" applyFill="1" applyAlignment="1">
      <alignment horizontal="left" vertical="center"/>
    </xf>
    <xf numFmtId="0" fontId="30" fillId="0" borderId="36" xfId="43" applyFont="1" applyBorder="1">
      <alignment vertical="center"/>
    </xf>
    <xf numFmtId="0" fontId="35" fillId="0" borderId="36" xfId="43" applyFont="1" applyBorder="1" applyAlignment="1">
      <alignment horizontal="right"/>
    </xf>
    <xf numFmtId="181" fontId="36" fillId="0" borderId="0" xfId="44" applyNumberFormat="1" applyFont="1" applyFill="1" applyBorder="1" applyAlignment="1">
      <alignment horizontal="right"/>
    </xf>
    <xf numFmtId="0" fontId="30" fillId="0" borderId="0" xfId="43" applyFont="1" applyFill="1" applyBorder="1">
      <alignment vertical="center"/>
    </xf>
    <xf numFmtId="0" fontId="30" fillId="0" borderId="36" xfId="43" applyFont="1" applyFill="1" applyBorder="1" applyAlignment="1">
      <alignment horizontal="center" vertical="center"/>
    </xf>
    <xf numFmtId="20" fontId="30" fillId="0" borderId="36" xfId="43" applyNumberFormat="1" applyFont="1" applyFill="1" applyBorder="1" applyAlignment="1">
      <alignment horizontal="center" vertical="center"/>
    </xf>
    <xf numFmtId="178" fontId="30" fillId="0" borderId="36" xfId="43" applyNumberFormat="1" applyFont="1" applyFill="1" applyBorder="1" applyAlignment="1">
      <alignment horizontal="center" vertical="center"/>
    </xf>
    <xf numFmtId="176" fontId="30" fillId="0" borderId="0" xfId="43" applyNumberFormat="1" applyFont="1" applyFill="1">
      <alignment vertical="center"/>
    </xf>
    <xf numFmtId="178" fontId="30" fillId="0" borderId="0" xfId="43" applyNumberFormat="1" applyFont="1" applyFill="1" applyAlignment="1">
      <alignment horizontal="center" vertical="center"/>
    </xf>
    <xf numFmtId="0" fontId="35" fillId="0" borderId="0" xfId="43" applyFont="1" applyFill="1" applyAlignment="1">
      <alignment horizontal="right"/>
    </xf>
    <xf numFmtId="38" fontId="31" fillId="0" borderId="0" xfId="44" applyFont="1" applyFill="1" applyBorder="1" applyAlignment="1">
      <alignment horizontal="right" vertical="center"/>
    </xf>
    <xf numFmtId="178" fontId="30" fillId="0" borderId="0" xfId="43" applyNumberFormat="1" applyFont="1" applyAlignment="1">
      <alignment horizontal="center" vertical="center"/>
    </xf>
    <xf numFmtId="0" fontId="34" fillId="0" borderId="0" xfId="43" applyFont="1">
      <alignment vertical="center"/>
    </xf>
    <xf numFmtId="0" fontId="31" fillId="34" borderId="30" xfId="43" applyFont="1" applyFill="1" applyBorder="1" applyAlignment="1">
      <alignment horizontal="center" vertical="center"/>
    </xf>
    <xf numFmtId="0" fontId="31" fillId="34" borderId="28" xfId="43" applyFont="1" applyFill="1" applyBorder="1" applyAlignment="1">
      <alignment horizontal="center" vertical="center"/>
    </xf>
    <xf numFmtId="0" fontId="31" fillId="34" borderId="30" xfId="43" applyFont="1" applyFill="1" applyBorder="1" applyAlignment="1">
      <alignment horizontal="center" vertical="center" wrapText="1"/>
    </xf>
    <xf numFmtId="0" fontId="22" fillId="0" borderId="20" xfId="43" applyFont="1" applyBorder="1" applyAlignment="1">
      <alignment horizontal="center" vertical="center" wrapText="1"/>
    </xf>
    <xf numFmtId="181" fontId="22" fillId="0" borderId="19" xfId="43" applyNumberFormat="1" applyFont="1" applyBorder="1" applyAlignment="1">
      <alignment vertical="center" wrapText="1"/>
    </xf>
    <xf numFmtId="181" fontId="22" fillId="0" borderId="20" xfId="43" applyNumberFormat="1" applyFont="1" applyBorder="1" applyAlignment="1">
      <alignment vertical="center" wrapText="1"/>
    </xf>
    <xf numFmtId="181" fontId="22" fillId="0" borderId="22" xfId="43" applyNumberFormat="1" applyFont="1" applyBorder="1" applyAlignment="1">
      <alignment vertical="center" wrapText="1"/>
    </xf>
    <xf numFmtId="181" fontId="22" fillId="0" borderId="24" xfId="43" applyNumberFormat="1" applyFont="1" applyBorder="1" applyAlignment="1">
      <alignment vertical="center" wrapText="1"/>
    </xf>
    <xf numFmtId="181" fontId="22" fillId="0" borderId="28" xfId="43" applyNumberFormat="1" applyFont="1" applyBorder="1" applyAlignment="1">
      <alignment vertical="center" wrapText="1"/>
    </xf>
    <xf numFmtId="181" fontId="22" fillId="0" borderId="29" xfId="43" applyNumberFormat="1" applyFont="1" applyBorder="1" applyAlignment="1">
      <alignment vertical="center" wrapText="1"/>
    </xf>
    <xf numFmtId="181" fontId="22" fillId="0" borderId="30" xfId="43" applyNumberFormat="1" applyFont="1" applyBorder="1" applyAlignment="1">
      <alignment vertical="center" wrapText="1"/>
    </xf>
    <xf numFmtId="181" fontId="25" fillId="0" borderId="19" xfId="43" applyNumberFormat="1" applyFont="1" applyBorder="1" applyAlignment="1">
      <alignment vertical="center" wrapText="1"/>
    </xf>
    <xf numFmtId="181" fontId="25" fillId="0" borderId="20" xfId="43" applyNumberFormat="1" applyFont="1" applyBorder="1" applyAlignment="1">
      <alignment vertical="center" wrapText="1"/>
    </xf>
    <xf numFmtId="181" fontId="25" fillId="0" borderId="21" xfId="43" applyNumberFormat="1" applyFont="1" applyBorder="1" applyAlignment="1">
      <alignment vertical="center" wrapText="1"/>
    </xf>
    <xf numFmtId="181" fontId="22" fillId="0" borderId="21" xfId="43" applyNumberFormat="1" applyFont="1" applyBorder="1" applyAlignment="1">
      <alignment vertical="center" wrapText="1"/>
    </xf>
    <xf numFmtId="181" fontId="22" fillId="0" borderId="32" xfId="43" applyNumberFormat="1" applyFont="1" applyBorder="1" applyAlignment="1">
      <alignment vertical="center" wrapText="1"/>
    </xf>
    <xf numFmtId="0" fontId="28" fillId="0" borderId="0" xfId="0" applyFont="1">
      <alignment vertical="center"/>
    </xf>
    <xf numFmtId="0" fontId="29" fillId="0" borderId="0" xfId="0" applyFont="1" applyAlignment="1">
      <alignment horizontal="center" vertical="center"/>
    </xf>
    <xf numFmtId="0" fontId="28" fillId="0" borderId="0" xfId="0" applyFont="1">
      <alignment vertical="center"/>
    </xf>
    <xf numFmtId="0" fontId="28" fillId="0" borderId="0" xfId="0" applyFont="1">
      <alignment vertical="center"/>
    </xf>
    <xf numFmtId="0" fontId="30" fillId="0" borderId="36" xfId="43" applyFont="1" applyBorder="1" applyAlignment="1">
      <alignment horizontal="center" vertical="center"/>
    </xf>
    <xf numFmtId="176" fontId="30" fillId="0" borderId="0" xfId="43" applyNumberFormat="1" applyFont="1" applyFill="1" applyBorder="1">
      <alignment vertical="center"/>
    </xf>
    <xf numFmtId="20" fontId="33" fillId="0" borderId="36" xfId="43" applyNumberFormat="1" applyFont="1" applyFill="1" applyBorder="1" applyAlignment="1">
      <alignment horizontal="center" vertical="center"/>
    </xf>
    <xf numFmtId="183" fontId="30" fillId="0" borderId="36" xfId="43" applyNumberFormat="1" applyFont="1" applyFill="1" applyBorder="1" applyAlignment="1">
      <alignment horizontal="center" vertical="center"/>
    </xf>
    <xf numFmtId="0" fontId="30" fillId="0" borderId="0" xfId="43" applyFont="1" applyFill="1" applyBorder="1" applyAlignment="1">
      <alignment horizontal="center" vertical="center"/>
    </xf>
    <xf numFmtId="178" fontId="30" fillId="0" borderId="0" xfId="43" applyNumberFormat="1" applyFont="1" applyFill="1" applyBorder="1" applyAlignment="1">
      <alignment horizontal="center" vertical="center"/>
    </xf>
    <xf numFmtId="183" fontId="36" fillId="0" borderId="0" xfId="43" applyNumberFormat="1" applyFont="1" applyFill="1" applyBorder="1" applyAlignment="1">
      <alignment horizontal="right" vertical="center"/>
    </xf>
    <xf numFmtId="0" fontId="37" fillId="0" borderId="0" xfId="0" applyFont="1">
      <alignment vertical="center"/>
    </xf>
    <xf numFmtId="184" fontId="30" fillId="0" borderId="29" xfId="43" applyNumberFormat="1" applyFont="1" applyFill="1" applyBorder="1" applyAlignment="1">
      <alignment horizontal="center" vertical="center"/>
    </xf>
    <xf numFmtId="3" fontId="22" fillId="0" borderId="37" xfId="43" applyNumberFormat="1" applyFont="1" applyBorder="1" applyAlignment="1">
      <alignment vertical="center" wrapText="1"/>
    </xf>
    <xf numFmtId="3" fontId="22" fillId="0" borderId="38" xfId="43" applyNumberFormat="1" applyFont="1" applyBorder="1" applyAlignment="1">
      <alignment vertical="center" wrapText="1"/>
    </xf>
    <xf numFmtId="0" fontId="28" fillId="0" borderId="0" xfId="0" applyFont="1" applyAlignment="1">
      <alignment vertical="top" wrapText="1"/>
    </xf>
    <xf numFmtId="0" fontId="28" fillId="0" borderId="0" xfId="0" applyFont="1">
      <alignment vertical="center"/>
    </xf>
    <xf numFmtId="0" fontId="28" fillId="0" borderId="0" xfId="0" applyFont="1" applyAlignment="1">
      <alignment horizontal="left" vertical="top"/>
    </xf>
    <xf numFmtId="0" fontId="28" fillId="0" borderId="0" xfId="0" applyFont="1" applyAlignment="1">
      <alignment horizontal="left" vertical="center"/>
    </xf>
    <xf numFmtId="0" fontId="28" fillId="0" borderId="0" xfId="0" applyFont="1" applyAlignment="1">
      <alignment vertical="center" wrapText="1"/>
    </xf>
    <xf numFmtId="0" fontId="28" fillId="0" borderId="0" xfId="0" applyFont="1" applyAlignment="1">
      <alignment horizontal="center" vertical="center"/>
    </xf>
    <xf numFmtId="0" fontId="31" fillId="34" borderId="30" xfId="43" applyFont="1" applyFill="1" applyBorder="1" applyAlignment="1">
      <alignment horizontal="center" vertical="center" wrapText="1"/>
    </xf>
    <xf numFmtId="0" fontId="31" fillId="34" borderId="28" xfId="43" applyFont="1" applyFill="1" applyBorder="1" applyAlignment="1">
      <alignment horizontal="center" vertical="center" wrapText="1"/>
    </xf>
    <xf numFmtId="182" fontId="36" fillId="0" borderId="0" xfId="44" applyNumberFormat="1" applyFont="1" applyFill="1" applyBorder="1" applyAlignment="1">
      <alignment horizontal="right"/>
    </xf>
    <xf numFmtId="177" fontId="30" fillId="34" borderId="33" xfId="43" applyNumberFormat="1" applyFont="1" applyFill="1" applyBorder="1" applyAlignment="1">
      <alignment horizontal="center" vertical="center"/>
    </xf>
    <xf numFmtId="177" fontId="30" fillId="34" borderId="34" xfId="43" applyNumberFormat="1" applyFont="1" applyFill="1" applyBorder="1" applyAlignment="1">
      <alignment horizontal="center" vertical="center"/>
    </xf>
    <xf numFmtId="177" fontId="30" fillId="34" borderId="35" xfId="43" applyNumberFormat="1" applyFont="1" applyFill="1" applyBorder="1" applyAlignment="1">
      <alignment horizontal="center" vertical="center"/>
    </xf>
    <xf numFmtId="0" fontId="30" fillId="0" borderId="0" xfId="43" applyFont="1" applyBorder="1" applyAlignment="1">
      <alignment horizontal="left" vertical="center"/>
    </xf>
    <xf numFmtId="182" fontId="36" fillId="0" borderId="0" xfId="44" applyNumberFormat="1" applyFont="1" applyFill="1" applyBorder="1" applyAlignment="1">
      <alignment horizontal="right" vertical="center"/>
    </xf>
    <xf numFmtId="0" fontId="31" fillId="34" borderId="28" xfId="43" applyFont="1" applyFill="1" applyBorder="1" applyAlignment="1">
      <alignment horizontal="center" vertical="center"/>
    </xf>
    <xf numFmtId="0" fontId="31" fillId="34" borderId="30" xfId="43" applyFont="1" applyFill="1" applyBorder="1" applyAlignment="1">
      <alignment horizontal="center" vertical="center"/>
    </xf>
    <xf numFmtId="176" fontId="31" fillId="34" borderId="30" xfId="43" applyNumberFormat="1" applyFont="1" applyFill="1" applyBorder="1" applyAlignment="1">
      <alignment horizontal="center" vertical="center" wrapText="1"/>
    </xf>
    <xf numFmtId="176" fontId="31" fillId="34" borderId="28" xfId="43" applyNumberFormat="1" applyFont="1" applyFill="1" applyBorder="1" applyAlignment="1">
      <alignment horizontal="center" vertical="center" wrapText="1"/>
    </xf>
    <xf numFmtId="0" fontId="25" fillId="0" borderId="23" xfId="43" applyFont="1" applyBorder="1" applyAlignment="1">
      <alignment vertical="center" wrapText="1"/>
    </xf>
    <xf numFmtId="0" fontId="25" fillId="0" borderId="25" xfId="43" applyFont="1" applyBorder="1" applyAlignment="1">
      <alignment vertical="center" wrapText="1"/>
    </xf>
    <xf numFmtId="0" fontId="25" fillId="0" borderId="26" xfId="43" applyFont="1" applyBorder="1" applyAlignment="1">
      <alignment vertical="center" wrapText="1"/>
    </xf>
    <xf numFmtId="0" fontId="25" fillId="0" borderId="20" xfId="43" applyFont="1" applyBorder="1" applyAlignment="1">
      <alignment horizontal="center" vertical="center" wrapText="1"/>
    </xf>
    <xf numFmtId="0" fontId="25" fillId="0" borderId="21" xfId="43" applyFont="1" applyBorder="1" applyAlignment="1">
      <alignment horizontal="center" vertical="center" wrapText="1"/>
    </xf>
    <xf numFmtId="0" fontId="22" fillId="0" borderId="23" xfId="43" applyFont="1" applyBorder="1" applyAlignment="1">
      <alignment horizontal="center" vertical="center" wrapText="1"/>
    </xf>
    <xf numFmtId="0" fontId="22" fillId="0" borderId="25" xfId="43" applyFont="1" applyBorder="1" applyAlignment="1">
      <alignment horizontal="center" vertical="center" wrapText="1"/>
    </xf>
    <xf numFmtId="0" fontId="22" fillId="0" borderId="26" xfId="43" applyFont="1" applyBorder="1" applyAlignment="1">
      <alignment horizontal="center" vertical="center" wrapText="1"/>
    </xf>
    <xf numFmtId="0" fontId="22" fillId="0" borderId="19" xfId="43" applyFont="1" applyBorder="1" applyAlignment="1">
      <alignment horizontal="center" vertical="center" wrapText="1"/>
    </xf>
    <xf numFmtId="0" fontId="22" fillId="0" borderId="20" xfId="43" applyFont="1" applyBorder="1" applyAlignment="1">
      <alignment horizontal="center" vertical="center" wrapText="1"/>
    </xf>
    <xf numFmtId="0" fontId="22" fillId="0" borderId="21" xfId="43" applyFont="1" applyBorder="1" applyAlignment="1">
      <alignment horizontal="center" vertical="center" wrapText="1"/>
    </xf>
    <xf numFmtId="0" fontId="22" fillId="0" borderId="11" xfId="43" applyFont="1" applyBorder="1" applyAlignment="1">
      <alignment horizontal="center" vertical="center" wrapText="1"/>
    </xf>
    <xf numFmtId="0" fontId="22" fillId="0" borderId="14" xfId="43" applyFont="1" applyBorder="1" applyAlignment="1">
      <alignment horizontal="center" vertical="center" wrapText="1"/>
    </xf>
    <xf numFmtId="0" fontId="22" fillId="0" borderId="27" xfId="43" applyFont="1" applyBorder="1" applyAlignment="1">
      <alignment horizontal="center" vertical="center" wrapText="1"/>
    </xf>
    <xf numFmtId="0" fontId="22" fillId="0" borderId="29" xfId="43" applyFont="1" applyBorder="1" applyAlignment="1">
      <alignment horizontal="center" vertical="center" wrapText="1"/>
    </xf>
    <xf numFmtId="0" fontId="22" fillId="0" borderId="30" xfId="43" applyFont="1" applyBorder="1" applyAlignment="1">
      <alignment horizontal="center" vertical="center" wrapText="1"/>
    </xf>
    <xf numFmtId="0" fontId="21" fillId="33" borderId="11" xfId="43" applyFont="1" applyFill="1" applyBorder="1" applyAlignment="1">
      <alignment horizontal="center" vertical="center" wrapText="1"/>
    </xf>
    <xf numFmtId="0" fontId="21" fillId="33" borderId="12" xfId="43" applyFont="1" applyFill="1" applyBorder="1" applyAlignment="1">
      <alignment horizontal="center" vertical="center" wrapText="1"/>
    </xf>
    <xf numFmtId="0" fontId="21" fillId="33" borderId="14" xfId="43" applyFont="1" applyFill="1" applyBorder="1" applyAlignment="1">
      <alignment horizontal="center" vertical="center" wrapText="1"/>
    </xf>
    <xf numFmtId="0" fontId="21" fillId="33" borderId="15" xfId="43" applyFont="1" applyFill="1" applyBorder="1" applyAlignment="1">
      <alignment horizontal="center" vertical="center" wrapText="1"/>
    </xf>
    <xf numFmtId="0" fontId="21" fillId="33" borderId="16" xfId="43" applyFont="1" applyFill="1" applyBorder="1" applyAlignment="1">
      <alignment horizontal="center" vertical="center" wrapText="1"/>
    </xf>
    <xf numFmtId="0" fontId="21" fillId="33" borderId="17" xfId="43" applyFont="1" applyFill="1" applyBorder="1" applyAlignment="1">
      <alignment horizontal="center" vertical="center" wrapText="1"/>
    </xf>
    <xf numFmtId="0" fontId="21" fillId="33" borderId="10" xfId="43" applyFont="1" applyFill="1" applyBorder="1" applyAlignment="1">
      <alignment horizontal="center" vertical="center" wrapText="1"/>
    </xf>
    <xf numFmtId="0" fontId="21" fillId="33" borderId="18" xfId="43" applyFont="1" applyFill="1" applyBorder="1" applyAlignment="1">
      <alignment horizontal="center" vertical="center" wrapText="1"/>
    </xf>
    <xf numFmtId="0" fontId="21" fillId="33" borderId="13" xfId="43" applyFont="1" applyFill="1" applyBorder="1" applyAlignment="1">
      <alignment horizontal="center" vertical="center" wrapText="1"/>
    </xf>
    <xf numFmtId="0" fontId="22" fillId="0" borderId="16" xfId="43" applyFont="1" applyBorder="1" applyAlignment="1">
      <alignment horizontal="center" vertical="center" wrapText="1"/>
    </xf>
  </cellXfs>
  <cellStyles count="45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 2" xfId="44" xr:uid="{00000000-0005-0000-0000-000020000000}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2" xr:uid="{00000000-0005-0000-0000-00002A000000}"/>
    <cellStyle name="標準 3" xfId="43" xr:uid="{00000000-0005-0000-0000-00002B000000}"/>
    <cellStyle name="良い" xfId="6" builtinId="26" customBuiltin="1"/>
  </cellStyles>
  <dxfs count="13">
    <dxf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182217</xdr:colOff>
      <xdr:row>2</xdr:row>
      <xdr:rowOff>24847</xdr:rowOff>
    </xdr:from>
    <xdr:to>
      <xdr:col>15</xdr:col>
      <xdr:colOff>324970</xdr:colOff>
      <xdr:row>7</xdr:row>
      <xdr:rowOff>38100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954492" y="386797"/>
          <a:ext cx="3571753" cy="1318178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別シート「別紙」に使用教室や使用日時を記入し、下記アドレスまでお送りください。</a:t>
          </a:r>
          <a:endParaRPr kumimoji="1" lang="en-US" altLang="ja-JP" sz="1100"/>
        </a:p>
        <a:p>
          <a:r>
            <a:rPr kumimoji="1" lang="ja-JP" altLang="en-US" sz="1100"/>
            <a:t>神戸大学学務部学務課総務グループ（会計担当）</a:t>
          </a:r>
          <a:r>
            <a:rPr lang="en-US" altLang="ja-JP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stdnt-kyokaikei@office.kobe-u.ac.jp</a:t>
          </a:r>
          <a:r>
            <a:rPr lang="en-US" altLang="ja-JP"/>
            <a:t> </a:t>
          </a:r>
        </a:p>
        <a:p>
          <a:endParaRPr kumimoji="1" lang="en-US" altLang="ja-JP" sz="1100"/>
        </a:p>
        <a:p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182217</xdr:colOff>
      <xdr:row>2</xdr:row>
      <xdr:rowOff>24847</xdr:rowOff>
    </xdr:from>
    <xdr:to>
      <xdr:col>15</xdr:col>
      <xdr:colOff>324970</xdr:colOff>
      <xdr:row>7</xdr:row>
      <xdr:rowOff>38100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6954492" y="386797"/>
          <a:ext cx="3771778" cy="1318178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別シート「別紙」に使用教室や使用日時を記入し、下記アドレスまでお送りください。</a:t>
          </a:r>
          <a:endParaRPr kumimoji="1" lang="en-US" altLang="ja-JP" sz="1100"/>
        </a:p>
        <a:p>
          <a:r>
            <a:rPr kumimoji="1" lang="ja-JP" altLang="en-US" sz="1100"/>
            <a:t>神戸大学学務部学務課総務グループ（会計担当）</a:t>
          </a:r>
          <a:r>
            <a:rPr lang="en-US" altLang="ja-JP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stdnt-kyokaikei@office.kobe-u.ac.jp</a:t>
          </a:r>
          <a:r>
            <a:rPr lang="en-US" altLang="ja-JP"/>
            <a:t> </a:t>
          </a:r>
        </a:p>
        <a:p>
          <a:endParaRPr kumimoji="1" lang="en-US" altLang="ja-JP" sz="1100"/>
        </a:p>
        <a:p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8"/>
  <sheetViews>
    <sheetView tabSelected="1" view="pageBreakPreview" zoomScaleNormal="100" zoomScaleSheetLayoutView="100" workbookViewId="0">
      <selection activeCell="M20" sqref="M20"/>
    </sheetView>
  </sheetViews>
  <sheetFormatPr defaultRowHeight="14.25" x14ac:dyDescent="0.4"/>
  <cols>
    <col min="1" max="1" width="4.75" style="22" customWidth="1"/>
    <col min="2" max="2" width="19.25" style="22" bestFit="1" customWidth="1"/>
    <col min="3" max="3" width="7.5" style="22" customWidth="1"/>
    <col min="4" max="8" width="9" style="22"/>
    <col min="9" max="9" width="8.375" style="22" customWidth="1"/>
    <col min="10" max="10" width="4" style="22" customWidth="1"/>
    <col min="11" max="11" width="11.625" style="22" customWidth="1"/>
    <col min="12" max="16384" width="9" style="22"/>
  </cols>
  <sheetData>
    <row r="1" spans="1:10" x14ac:dyDescent="0.4">
      <c r="J1" s="23" t="s">
        <v>136</v>
      </c>
    </row>
    <row r="3" spans="1:10" ht="36.75" customHeight="1" x14ac:dyDescent="0.4">
      <c r="A3" s="102" t="s">
        <v>151</v>
      </c>
      <c r="B3" s="99"/>
      <c r="C3" s="99"/>
      <c r="D3" s="99"/>
    </row>
    <row r="6" spans="1:10" ht="18.75" customHeight="1" x14ac:dyDescent="0.4">
      <c r="E6" s="101" t="s">
        <v>158</v>
      </c>
      <c r="F6" s="101"/>
      <c r="G6" s="24"/>
      <c r="H6" s="24"/>
      <c r="I6" s="24"/>
      <c r="J6" s="24"/>
    </row>
    <row r="7" spans="1:10" ht="16.5" customHeight="1" x14ac:dyDescent="0.4">
      <c r="E7" s="22" t="s">
        <v>135</v>
      </c>
      <c r="F7" s="99" t="s">
        <v>183</v>
      </c>
      <c r="G7" s="99"/>
      <c r="H7" s="99"/>
      <c r="I7" s="99"/>
      <c r="J7" s="99"/>
    </row>
    <row r="8" spans="1:10" s="86" customFormat="1" ht="16.5" customHeight="1" x14ac:dyDescent="0.4">
      <c r="F8" s="99" t="s">
        <v>184</v>
      </c>
      <c r="G8" s="99"/>
      <c r="H8" s="99"/>
      <c r="I8" s="99"/>
      <c r="J8" s="99"/>
    </row>
    <row r="9" spans="1:10" ht="16.5" customHeight="1" x14ac:dyDescent="0.4">
      <c r="E9" s="22" t="s">
        <v>137</v>
      </c>
      <c r="F9" s="99" t="s">
        <v>178</v>
      </c>
      <c r="G9" s="99"/>
      <c r="H9" s="99"/>
      <c r="I9" s="99"/>
      <c r="J9" s="99"/>
    </row>
    <row r="10" spans="1:10" s="83" customFormat="1" ht="16.5" customHeight="1" x14ac:dyDescent="0.4">
      <c r="F10" s="99" t="s">
        <v>185</v>
      </c>
      <c r="G10" s="99"/>
      <c r="H10" s="99"/>
      <c r="I10" s="99"/>
      <c r="J10" s="99"/>
    </row>
    <row r="11" spans="1:10" ht="16.5" customHeight="1" x14ac:dyDescent="0.4">
      <c r="E11" s="22" t="s">
        <v>138</v>
      </c>
      <c r="F11" s="99" t="s">
        <v>159</v>
      </c>
      <c r="G11" s="99"/>
      <c r="H11" s="99"/>
      <c r="I11" s="99"/>
      <c r="J11" s="99"/>
    </row>
    <row r="13" spans="1:10" ht="18.75" customHeight="1" x14ac:dyDescent="0.4">
      <c r="A13" s="103" t="s">
        <v>139</v>
      </c>
      <c r="B13" s="103"/>
      <c r="C13" s="103"/>
      <c r="D13" s="103"/>
      <c r="E13" s="103"/>
      <c r="F13" s="103"/>
      <c r="G13" s="103"/>
      <c r="H13" s="103"/>
      <c r="I13" s="103"/>
      <c r="J13" s="103"/>
    </row>
    <row r="14" spans="1:10" ht="18.75" customHeight="1" x14ac:dyDescent="0.4">
      <c r="A14" s="103" t="s">
        <v>189</v>
      </c>
      <c r="B14" s="103"/>
      <c r="C14" s="103"/>
      <c r="D14" s="103"/>
      <c r="E14" s="103"/>
      <c r="F14" s="103"/>
      <c r="G14" s="103"/>
      <c r="H14" s="103"/>
      <c r="I14" s="103"/>
      <c r="J14" s="103"/>
    </row>
    <row r="15" spans="1:10" s="83" customFormat="1" ht="18.75" customHeight="1" x14ac:dyDescent="0.4">
      <c r="A15" s="22"/>
      <c r="B15" s="22"/>
      <c r="C15" s="22"/>
      <c r="D15" s="22"/>
      <c r="E15" s="22"/>
      <c r="F15" s="22"/>
      <c r="G15" s="22"/>
      <c r="H15" s="22"/>
      <c r="I15" s="22"/>
      <c r="J15" s="22"/>
    </row>
    <row r="16" spans="1:10" s="83" customFormat="1" ht="18.75" customHeight="1" x14ac:dyDescent="0.4">
      <c r="A16" s="99" t="s">
        <v>140</v>
      </c>
      <c r="B16" s="99"/>
      <c r="C16" s="99"/>
      <c r="D16" s="22"/>
      <c r="E16" s="22"/>
      <c r="F16" s="22"/>
      <c r="G16" s="22"/>
      <c r="H16" s="22"/>
      <c r="I16" s="22"/>
      <c r="J16" s="22"/>
    </row>
    <row r="17" spans="1:11" x14ac:dyDescent="0.4">
      <c r="B17" s="22" t="s">
        <v>141</v>
      </c>
      <c r="C17" s="99" t="s">
        <v>142</v>
      </c>
      <c r="D17" s="99"/>
      <c r="E17" s="99"/>
      <c r="F17" s="99"/>
      <c r="G17" s="99"/>
    </row>
    <row r="18" spans="1:11" ht="18.75" customHeight="1" x14ac:dyDescent="0.4">
      <c r="B18" s="22" t="s">
        <v>143</v>
      </c>
      <c r="C18" s="99" t="s">
        <v>144</v>
      </c>
      <c r="D18" s="99"/>
      <c r="E18" s="99"/>
      <c r="F18" s="99"/>
      <c r="G18" s="99"/>
    </row>
    <row r="19" spans="1:11" x14ac:dyDescent="0.4">
      <c r="B19" s="22" t="s">
        <v>145</v>
      </c>
      <c r="C19" s="99" t="s">
        <v>146</v>
      </c>
      <c r="D19" s="99"/>
      <c r="E19" s="99"/>
      <c r="F19" s="99"/>
      <c r="G19" s="99"/>
    </row>
    <row r="20" spans="1:11" x14ac:dyDescent="0.4">
      <c r="B20" s="22" t="s">
        <v>147</v>
      </c>
      <c r="C20" s="99" t="s">
        <v>146</v>
      </c>
      <c r="D20" s="99"/>
      <c r="E20" s="99"/>
      <c r="F20" s="99"/>
      <c r="G20" s="99"/>
    </row>
    <row r="22" spans="1:11" x14ac:dyDescent="0.4">
      <c r="A22" s="99" t="s">
        <v>148</v>
      </c>
      <c r="B22" s="99"/>
      <c r="C22" s="99"/>
    </row>
    <row r="23" spans="1:11" x14ac:dyDescent="0.4">
      <c r="B23" s="99" t="s">
        <v>159</v>
      </c>
      <c r="C23" s="99"/>
      <c r="D23" s="99"/>
      <c r="E23" s="99"/>
      <c r="F23" s="99"/>
      <c r="G23" s="99"/>
      <c r="H23" s="99"/>
      <c r="I23" s="99"/>
      <c r="J23" s="99"/>
    </row>
    <row r="24" spans="1:11" ht="18.75" customHeight="1" x14ac:dyDescent="0.4"/>
    <row r="25" spans="1:11" x14ac:dyDescent="0.4">
      <c r="A25" s="99" t="s">
        <v>149</v>
      </c>
      <c r="B25" s="99"/>
      <c r="C25" s="99"/>
    </row>
    <row r="26" spans="1:11" x14ac:dyDescent="0.4">
      <c r="B26" s="99" t="s">
        <v>159</v>
      </c>
      <c r="C26" s="99"/>
      <c r="D26" s="99"/>
      <c r="E26" s="99"/>
      <c r="F26" s="99"/>
      <c r="G26" s="99"/>
      <c r="H26" s="99"/>
      <c r="I26" s="99"/>
      <c r="J26" s="99"/>
      <c r="K26" s="22" t="s">
        <v>187</v>
      </c>
    </row>
    <row r="28" spans="1:11" x14ac:dyDescent="0.4">
      <c r="A28" s="22" t="s">
        <v>150</v>
      </c>
    </row>
    <row r="29" spans="1:11" x14ac:dyDescent="0.4">
      <c r="B29" s="22" t="s">
        <v>146</v>
      </c>
    </row>
    <row r="31" spans="1:11" x14ac:dyDescent="0.4">
      <c r="A31" s="22" t="s">
        <v>152</v>
      </c>
    </row>
    <row r="32" spans="1:11" x14ac:dyDescent="0.4">
      <c r="B32" s="22" t="s">
        <v>153</v>
      </c>
      <c r="C32" s="22" t="s">
        <v>132</v>
      </c>
    </row>
    <row r="33" spans="1:15" x14ac:dyDescent="0.4">
      <c r="B33" s="22" t="s">
        <v>154</v>
      </c>
      <c r="C33" s="22" t="s">
        <v>132</v>
      </c>
    </row>
    <row r="34" spans="1:15" x14ac:dyDescent="0.4">
      <c r="A34" s="85"/>
      <c r="B34" s="85" t="s">
        <v>190</v>
      </c>
      <c r="C34" s="85" t="s">
        <v>157</v>
      </c>
      <c r="D34" s="85"/>
      <c r="E34" s="85"/>
      <c r="F34" s="85"/>
      <c r="G34" s="85"/>
      <c r="H34" s="85"/>
      <c r="I34" s="85"/>
      <c r="J34" s="85"/>
      <c r="K34" s="85" t="s">
        <v>191</v>
      </c>
      <c r="L34" s="85"/>
      <c r="M34" s="85"/>
      <c r="N34" s="85"/>
      <c r="O34" s="85"/>
    </row>
    <row r="35" spans="1:15" x14ac:dyDescent="0.4">
      <c r="B35" s="22" t="s">
        <v>155</v>
      </c>
      <c r="C35" s="22" t="s">
        <v>157</v>
      </c>
      <c r="D35" s="22" t="s">
        <v>188</v>
      </c>
      <c r="K35" s="22" t="s">
        <v>203</v>
      </c>
      <c r="L35" s="22" t="s">
        <v>192</v>
      </c>
      <c r="N35" s="22">
        <v>0</v>
      </c>
      <c r="O35" s="22" t="s">
        <v>197</v>
      </c>
    </row>
    <row r="36" spans="1:15" s="85" customFormat="1" x14ac:dyDescent="0.4">
      <c r="A36" s="22"/>
      <c r="B36" s="22" t="s">
        <v>156</v>
      </c>
      <c r="C36" s="100"/>
      <c r="D36" s="100"/>
      <c r="E36" s="100"/>
      <c r="F36" s="100"/>
      <c r="G36" s="100"/>
      <c r="H36" s="100"/>
      <c r="I36" s="100"/>
      <c r="J36" s="100"/>
      <c r="K36" s="22"/>
      <c r="L36" s="22" t="s">
        <v>193</v>
      </c>
      <c r="M36" s="22"/>
      <c r="N36" s="22">
        <v>0</v>
      </c>
      <c r="O36" s="86" t="s">
        <v>201</v>
      </c>
    </row>
    <row r="37" spans="1:15" x14ac:dyDescent="0.4">
      <c r="C37" s="100"/>
      <c r="D37" s="100"/>
      <c r="E37" s="100"/>
      <c r="F37" s="100"/>
      <c r="G37" s="100"/>
      <c r="H37" s="100"/>
      <c r="I37" s="100"/>
      <c r="J37" s="100"/>
      <c r="L37" s="22" t="s">
        <v>194</v>
      </c>
      <c r="N37" s="22">
        <v>0</v>
      </c>
      <c r="O37" s="86" t="s">
        <v>200</v>
      </c>
    </row>
    <row r="38" spans="1:15" x14ac:dyDescent="0.4">
      <c r="C38" s="100"/>
      <c r="D38" s="100"/>
      <c r="E38" s="100"/>
      <c r="F38" s="100"/>
      <c r="G38" s="100"/>
      <c r="H38" s="100"/>
      <c r="I38" s="100"/>
      <c r="J38" s="100"/>
      <c r="L38" s="22" t="s">
        <v>195</v>
      </c>
      <c r="N38" s="22">
        <v>0</v>
      </c>
      <c r="O38" s="86" t="s">
        <v>199</v>
      </c>
    </row>
    <row r="39" spans="1:15" x14ac:dyDescent="0.4">
      <c r="L39" s="22" t="s">
        <v>196</v>
      </c>
      <c r="N39" s="22">
        <v>0</v>
      </c>
      <c r="O39" s="86" t="s">
        <v>198</v>
      </c>
    </row>
    <row r="40" spans="1:15" x14ac:dyDescent="0.4">
      <c r="A40" s="98" t="s">
        <v>173</v>
      </c>
      <c r="B40" s="98"/>
      <c r="C40" s="98"/>
      <c r="D40" s="98"/>
      <c r="E40" s="98"/>
      <c r="F40" s="98"/>
      <c r="G40" s="98"/>
      <c r="H40" s="98"/>
      <c r="I40" s="98"/>
      <c r="J40" s="98"/>
    </row>
    <row r="41" spans="1:15" x14ac:dyDescent="0.4">
      <c r="A41" s="98"/>
      <c r="B41" s="98"/>
      <c r="C41" s="98"/>
      <c r="D41" s="98"/>
      <c r="E41" s="98"/>
      <c r="F41" s="98"/>
      <c r="G41" s="98"/>
      <c r="H41" s="98"/>
      <c r="I41" s="98"/>
      <c r="J41" s="98"/>
    </row>
    <row r="43" spans="1:15" ht="25.5" customHeight="1" x14ac:dyDescent="0.4"/>
    <row r="44" spans="1:15" x14ac:dyDescent="0.4">
      <c r="K44" s="22" t="s">
        <v>202</v>
      </c>
      <c r="L44" s="86" t="s">
        <v>192</v>
      </c>
      <c r="M44" s="86"/>
      <c r="N44" s="86">
        <v>0</v>
      </c>
      <c r="O44" s="86" t="s">
        <v>204</v>
      </c>
    </row>
    <row r="45" spans="1:15" x14ac:dyDescent="0.4">
      <c r="L45" s="86" t="s">
        <v>194</v>
      </c>
      <c r="M45" s="86"/>
      <c r="N45" s="86">
        <v>0</v>
      </c>
      <c r="O45" s="86" t="s">
        <v>205</v>
      </c>
    </row>
    <row r="46" spans="1:15" x14ac:dyDescent="0.4">
      <c r="L46" s="86" t="s">
        <v>196</v>
      </c>
      <c r="M46" s="86"/>
      <c r="N46" s="86">
        <v>0</v>
      </c>
      <c r="O46" s="86" t="s">
        <v>206</v>
      </c>
    </row>
    <row r="48" spans="1:15" x14ac:dyDescent="0.4">
      <c r="K48" s="94" t="s">
        <v>209</v>
      </c>
    </row>
  </sheetData>
  <mergeCells count="20">
    <mergeCell ref="F8:J8"/>
    <mergeCell ref="E6:F6"/>
    <mergeCell ref="A3:D3"/>
    <mergeCell ref="A22:C22"/>
    <mergeCell ref="A16:C16"/>
    <mergeCell ref="A14:J14"/>
    <mergeCell ref="A13:J13"/>
    <mergeCell ref="F7:J7"/>
    <mergeCell ref="F9:J9"/>
    <mergeCell ref="F11:J11"/>
    <mergeCell ref="C17:G17"/>
    <mergeCell ref="C18:G18"/>
    <mergeCell ref="C19:G19"/>
    <mergeCell ref="C20:G20"/>
    <mergeCell ref="A40:J41"/>
    <mergeCell ref="F10:J10"/>
    <mergeCell ref="B23:J23"/>
    <mergeCell ref="B26:J26"/>
    <mergeCell ref="C36:J38"/>
    <mergeCell ref="A25:C25"/>
  </mergeCells>
  <phoneticPr fontId="18"/>
  <conditionalFormatting sqref="F7:J8">
    <cfRule type="containsText" dxfId="12" priority="5" operator="containsText" text="入力箇所">
      <formula>NOT(ISERROR(SEARCH("入力箇所",F7)))</formula>
    </cfRule>
  </conditionalFormatting>
  <conditionalFormatting sqref="F9:J10">
    <cfRule type="containsText" dxfId="11" priority="4" operator="containsText" text="入力箇所">
      <formula>NOT(ISERROR(SEARCH("入力箇所",F9)))</formula>
    </cfRule>
  </conditionalFormatting>
  <conditionalFormatting sqref="F11:J11">
    <cfRule type="containsText" dxfId="10" priority="3" operator="containsText" text="入力箇所">
      <formula>NOT(ISERROR(SEARCH("入力箇所",F11)))</formula>
    </cfRule>
  </conditionalFormatting>
  <conditionalFormatting sqref="B23:J23">
    <cfRule type="containsText" dxfId="9" priority="2" operator="containsText" text="入力箇所">
      <formula>NOT(ISERROR(SEARCH("入力箇所",B23)))</formula>
    </cfRule>
  </conditionalFormatting>
  <conditionalFormatting sqref="B26:J26">
    <cfRule type="containsText" dxfId="8" priority="1" operator="containsText" text="入力箇所">
      <formula>NOT(ISERROR(SEARCH("入力箇所",B26)))</formula>
    </cfRule>
  </conditionalFormatting>
  <dataValidations count="1">
    <dataValidation type="list" allowBlank="1" showInputMessage="1" showErrorMessage="1" sqref="C32:C35" xr:uid="{00000000-0002-0000-0000-000000000000}">
      <formula1>"有,無"</formula1>
    </dataValidation>
  </dataValidations>
  <printOptions horizontalCentered="1"/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K82"/>
  <sheetViews>
    <sheetView showZeros="0" view="pageBreakPreview" topLeftCell="A18" zoomScale="85" zoomScaleNormal="85" zoomScaleSheetLayoutView="85" workbookViewId="0">
      <selection activeCell="E22" sqref="E22"/>
    </sheetView>
  </sheetViews>
  <sheetFormatPr defaultRowHeight="13.5" x14ac:dyDescent="0.4"/>
  <cols>
    <col min="1" max="1" width="7.5" style="26" customWidth="1"/>
    <col min="2" max="2" width="10.25" style="26" customWidth="1"/>
    <col min="3" max="3" width="10.75" style="25" customWidth="1"/>
    <col min="4" max="4" width="1.125" style="26" customWidth="1"/>
    <col min="5" max="5" width="7.5" style="27" customWidth="1"/>
    <col min="6" max="6" width="2.25" style="27" customWidth="1"/>
    <col min="7" max="7" width="7.5" style="27" customWidth="1"/>
    <col min="8" max="8" width="5.625" style="27" customWidth="1"/>
    <col min="9" max="9" width="7.5" style="27" customWidth="1"/>
    <col min="10" max="10" width="2.25" style="27" customWidth="1"/>
    <col min="11" max="11" width="7.5" style="27" customWidth="1"/>
    <col min="12" max="12" width="5.625" style="27" customWidth="1"/>
    <col min="13" max="13" width="7.5" style="27" hidden="1" customWidth="1"/>
    <col min="14" max="14" width="2.25" style="27" hidden="1" customWidth="1"/>
    <col min="15" max="15" width="7.5" style="27" hidden="1" customWidth="1"/>
    <col min="16" max="16" width="5.625" style="27" hidden="1" customWidth="1"/>
    <col min="17" max="17" width="7.5" style="27" hidden="1" customWidth="1"/>
    <col min="18" max="18" width="2.25" style="27" hidden="1" customWidth="1"/>
    <col min="19" max="19" width="7.5" style="27" hidden="1" customWidth="1"/>
    <col min="20" max="20" width="5.625" style="27" hidden="1" customWidth="1"/>
    <col min="21" max="21" width="7.5" style="27" hidden="1" customWidth="1"/>
    <col min="22" max="22" width="2.25" style="27" hidden="1" customWidth="1"/>
    <col min="23" max="23" width="7.5" style="27" hidden="1" customWidth="1"/>
    <col min="24" max="24" width="5.625" style="27" hidden="1" customWidth="1"/>
    <col min="25" max="25" width="5.875" style="27" hidden="1" customWidth="1"/>
    <col min="26" max="26" width="1.125" style="26" hidden="1" customWidth="1"/>
    <col min="27" max="27" width="6.625" style="27" hidden="1" customWidth="1"/>
    <col min="28" max="28" width="6.875" style="26" hidden="1" customWidth="1"/>
    <col min="29" max="29" width="8.125" style="26" customWidth="1"/>
    <col min="30" max="30" width="1.25" style="26" customWidth="1"/>
    <col min="31" max="31" width="4.375" style="26" customWidth="1"/>
    <col min="32" max="32" width="6.625" style="26" customWidth="1"/>
    <col min="33" max="34" width="9" style="26" hidden="1" customWidth="1"/>
    <col min="35" max="36" width="9" style="26"/>
    <col min="37" max="37" width="9" style="26" hidden="1" customWidth="1"/>
    <col min="38" max="16384" width="9" style="26"/>
  </cols>
  <sheetData>
    <row r="1" ht="29.25" hidden="1" x14ac:dyDescent="0.4"/>
    <row r="2" ht="29.25" hidden="1" x14ac:dyDescent="0.4"/>
    <row r="3" ht="29.25" hidden="1" x14ac:dyDescent="0.4"/>
    <row r="4" ht="29.25" hidden="1" x14ac:dyDescent="0.4"/>
    <row r="5" ht="29.25" hidden="1" x14ac:dyDescent="0.4"/>
    <row r="6" ht="29.25" hidden="1" x14ac:dyDescent="0.4"/>
    <row r="7" ht="29.25" hidden="1" x14ac:dyDescent="0.4"/>
    <row r="8" ht="29.25" hidden="1" x14ac:dyDescent="0.4"/>
    <row r="9" ht="29.25" hidden="1" x14ac:dyDescent="0.4"/>
    <row r="10" ht="29.25" hidden="1" x14ac:dyDescent="0.4"/>
    <row r="11" ht="29.25" hidden="1" x14ac:dyDescent="0.4"/>
    <row r="12" ht="29.25" hidden="1" x14ac:dyDescent="0.4"/>
    <row r="13" ht="29.25" hidden="1" x14ac:dyDescent="0.4"/>
    <row r="14" ht="29.25" hidden="1" x14ac:dyDescent="0.4"/>
    <row r="15" ht="29.25" hidden="1" x14ac:dyDescent="0.4"/>
    <row r="16" ht="29.25" hidden="1" x14ac:dyDescent="0.4"/>
    <row r="17" spans="1:37" ht="29.25" hidden="1" x14ac:dyDescent="0.4"/>
    <row r="18" spans="1:37" x14ac:dyDescent="0.4">
      <c r="A18" s="26" t="s">
        <v>163</v>
      </c>
    </row>
    <row r="19" spans="1:37" s="28" customFormat="1" ht="23.25" customHeight="1" x14ac:dyDescent="0.15">
      <c r="A19" s="28" t="s">
        <v>161</v>
      </c>
      <c r="C19" s="29"/>
      <c r="E19" s="30" t="s">
        <v>162</v>
      </c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AA19" s="30"/>
      <c r="AE19" s="30" t="s">
        <v>164</v>
      </c>
      <c r="AF19" s="30"/>
    </row>
    <row r="20" spans="1:37" s="27" customFormat="1" ht="27.75" customHeight="1" x14ac:dyDescent="0.4">
      <c r="A20" s="113" t="s">
        <v>121</v>
      </c>
      <c r="B20" s="104" t="s">
        <v>165</v>
      </c>
      <c r="C20" s="114" t="s">
        <v>172</v>
      </c>
      <c r="D20" s="32"/>
      <c r="E20" s="107"/>
      <c r="F20" s="108"/>
      <c r="G20" s="108"/>
      <c r="H20" s="109"/>
      <c r="I20" s="107"/>
      <c r="J20" s="108"/>
      <c r="K20" s="108"/>
      <c r="L20" s="109"/>
      <c r="M20" s="107"/>
      <c r="N20" s="108"/>
      <c r="O20" s="108"/>
      <c r="P20" s="109"/>
      <c r="Q20" s="107"/>
      <c r="R20" s="108"/>
      <c r="S20" s="108"/>
      <c r="T20" s="109"/>
      <c r="U20" s="107"/>
      <c r="V20" s="108"/>
      <c r="W20" s="108"/>
      <c r="X20" s="109"/>
      <c r="Y20" s="107"/>
      <c r="Z20" s="108"/>
      <c r="AA20" s="108"/>
      <c r="AB20" s="109"/>
      <c r="AC20" s="104" t="s">
        <v>131</v>
      </c>
      <c r="AD20" s="32"/>
      <c r="AE20" s="104" t="s">
        <v>122</v>
      </c>
      <c r="AF20" s="104" t="s">
        <v>160</v>
      </c>
      <c r="AG20" s="33" t="s">
        <v>123</v>
      </c>
      <c r="AH20" s="34" t="s">
        <v>129</v>
      </c>
      <c r="AI20" s="104" t="s">
        <v>186</v>
      </c>
    </row>
    <row r="21" spans="1:37" s="27" customFormat="1" ht="30.75" customHeight="1" x14ac:dyDescent="0.4">
      <c r="A21" s="112"/>
      <c r="B21" s="105"/>
      <c r="C21" s="115"/>
      <c r="D21" s="32"/>
      <c r="E21" s="35" t="s">
        <v>124</v>
      </c>
      <c r="F21" s="36" t="s">
        <v>128</v>
      </c>
      <c r="G21" s="37" t="s">
        <v>125</v>
      </c>
      <c r="H21" s="38" t="s">
        <v>129</v>
      </c>
      <c r="I21" s="35" t="s">
        <v>124</v>
      </c>
      <c r="J21" s="36" t="s">
        <v>128</v>
      </c>
      <c r="K21" s="37" t="s">
        <v>125</v>
      </c>
      <c r="L21" s="38" t="s">
        <v>129</v>
      </c>
      <c r="M21" s="35" t="s">
        <v>124</v>
      </c>
      <c r="N21" s="36" t="s">
        <v>128</v>
      </c>
      <c r="O21" s="37" t="s">
        <v>125</v>
      </c>
      <c r="P21" s="38" t="s">
        <v>129</v>
      </c>
      <c r="Q21" s="35" t="s">
        <v>124</v>
      </c>
      <c r="R21" s="36" t="s">
        <v>128</v>
      </c>
      <c r="S21" s="37" t="s">
        <v>125</v>
      </c>
      <c r="T21" s="38" t="s">
        <v>129</v>
      </c>
      <c r="U21" s="35" t="s">
        <v>124</v>
      </c>
      <c r="V21" s="36" t="s">
        <v>128</v>
      </c>
      <c r="W21" s="37" t="s">
        <v>125</v>
      </c>
      <c r="X21" s="38" t="s">
        <v>129</v>
      </c>
      <c r="Y21" s="35" t="s">
        <v>124</v>
      </c>
      <c r="Z21" s="36" t="s">
        <v>128</v>
      </c>
      <c r="AA21" s="37" t="s">
        <v>125</v>
      </c>
      <c r="AB21" s="38" t="s">
        <v>129</v>
      </c>
      <c r="AC21" s="105"/>
      <c r="AD21" s="32"/>
      <c r="AE21" s="105"/>
      <c r="AF21" s="105"/>
      <c r="AG21" s="39" t="s">
        <v>126</v>
      </c>
      <c r="AH21" s="39" t="s">
        <v>127</v>
      </c>
      <c r="AI21" s="112"/>
      <c r="AK21" s="40" t="s">
        <v>134</v>
      </c>
    </row>
    <row r="22" spans="1:37" x14ac:dyDescent="0.4">
      <c r="A22" s="41">
        <v>1</v>
      </c>
      <c r="B22" s="42"/>
      <c r="C22" s="43" t="str">
        <f>IF($B22="","",VLOOKUP($B22,教室毎の料金!$C$6:$H$54,2))</f>
        <v/>
      </c>
      <c r="D22" s="44"/>
      <c r="E22" s="45"/>
      <c r="F22" s="46" t="str">
        <f t="shared" ref="F22:F76" si="0">IF(E22=0," ","～")</f>
        <v xml:space="preserve"> </v>
      </c>
      <c r="G22" s="47"/>
      <c r="H22" s="48" t="str">
        <f t="shared" ref="H22:H76" si="1">IF(OR(E22="",G22=""),"",CEILING(G22-E22,"1:00"))</f>
        <v/>
      </c>
      <c r="I22" s="45"/>
      <c r="J22" s="46" t="str">
        <f t="shared" ref="J22:J76" si="2">IF(I22=0," ","～")</f>
        <v xml:space="preserve"> </v>
      </c>
      <c r="K22" s="47"/>
      <c r="L22" s="48" t="str">
        <f t="shared" ref="L22:L76" si="3">IF(OR(I22="",K22=""),"",CEILING(K22-I22,"1:00"))</f>
        <v/>
      </c>
      <c r="M22" s="45"/>
      <c r="N22" s="46" t="str">
        <f t="shared" ref="N22:N76" si="4">IF(M22=0," ","～")</f>
        <v xml:space="preserve"> </v>
      </c>
      <c r="O22" s="47"/>
      <c r="P22" s="48" t="str">
        <f t="shared" ref="P22:P76" si="5">IF(OR(M22="",O22=""),"",CEILING(O22-M22,"1:00"))</f>
        <v/>
      </c>
      <c r="Q22" s="45"/>
      <c r="R22" s="46" t="str">
        <f t="shared" ref="R22:R76" si="6">IF(Q22=0," ","～")</f>
        <v xml:space="preserve"> </v>
      </c>
      <c r="S22" s="47"/>
      <c r="T22" s="48" t="str">
        <f t="shared" ref="T22:T76" si="7">IF(OR(Q22="",S22=""),"",CEILING(S22-Q22,"1:00"))</f>
        <v/>
      </c>
      <c r="U22" s="45"/>
      <c r="V22" s="46" t="str">
        <f t="shared" ref="V22:V76" si="8">IF(U22=0," ","～")</f>
        <v xml:space="preserve"> </v>
      </c>
      <c r="W22" s="47"/>
      <c r="X22" s="48" t="str">
        <f t="shared" ref="X22:X76" si="9">IF(OR(U22="",W22=""),"",CEILING(W22-U22,"1:00"))</f>
        <v/>
      </c>
      <c r="Y22" s="45"/>
      <c r="Z22" s="46" t="str">
        <f t="shared" ref="Z22:Z76" si="10">IF(Y22=0," ","～")</f>
        <v xml:space="preserve"> </v>
      </c>
      <c r="AA22" s="47"/>
      <c r="AB22" s="48" t="str">
        <f t="shared" ref="AB22:AB76" si="11">IF(OR(Y22="",AA22=""),"",CEILING(AA22-Y22,"1:00"))</f>
        <v/>
      </c>
      <c r="AC22" s="95" t="str">
        <f t="shared" ref="AC22:AC52" si="12">IF(AND(E22="",I22="",M22="",Q22="",U22="",Y22=""),"",SUM(H22,L22,P22,T22,X22,AB22))</f>
        <v/>
      </c>
      <c r="AD22" s="44"/>
      <c r="AE22" s="49" t="s">
        <v>132</v>
      </c>
      <c r="AF22" s="49"/>
      <c r="AG22" s="50" t="str">
        <f>IF(B22="","",IF(AE22="無",VLOOKUP($B22,教室毎の料金!$C$6:$H$54,5),VLOOKUP($B22,教室毎の料金!$C$6:$H$54,6)))</f>
        <v/>
      </c>
      <c r="AH22" s="51" t="str">
        <f>IF(AC22="","",CEILING(AC22,"1:00")/"1:00:00")</f>
        <v/>
      </c>
      <c r="AI22" s="52" t="str">
        <f t="shared" ref="AI22:AI76" si="13">IF(AC22="","",AG22*AH22)</f>
        <v/>
      </c>
      <c r="AK22" s="26" t="s">
        <v>18</v>
      </c>
    </row>
    <row r="23" spans="1:37" x14ac:dyDescent="0.4">
      <c r="A23" s="41">
        <v>2</v>
      </c>
      <c r="B23" s="42"/>
      <c r="C23" s="43" t="str">
        <f>IF($B23="","",VLOOKUP($B23,教室毎の料金!$C$6:$H$54,2))</f>
        <v/>
      </c>
      <c r="D23" s="44"/>
      <c r="E23" s="45"/>
      <c r="F23" s="46" t="str">
        <f t="shared" si="0"/>
        <v xml:space="preserve"> </v>
      </c>
      <c r="G23" s="47"/>
      <c r="H23" s="48" t="str">
        <f t="shared" si="1"/>
        <v/>
      </c>
      <c r="I23" s="45"/>
      <c r="J23" s="46" t="str">
        <f t="shared" si="2"/>
        <v xml:space="preserve"> </v>
      </c>
      <c r="K23" s="47"/>
      <c r="L23" s="48" t="str">
        <f t="shared" si="3"/>
        <v/>
      </c>
      <c r="M23" s="45"/>
      <c r="N23" s="46" t="str">
        <f t="shared" si="4"/>
        <v xml:space="preserve"> </v>
      </c>
      <c r="O23" s="47"/>
      <c r="P23" s="48" t="str">
        <f t="shared" si="5"/>
        <v/>
      </c>
      <c r="Q23" s="45"/>
      <c r="R23" s="46" t="str">
        <f t="shared" si="6"/>
        <v xml:space="preserve"> </v>
      </c>
      <c r="S23" s="47"/>
      <c r="T23" s="48" t="str">
        <f t="shared" si="7"/>
        <v/>
      </c>
      <c r="U23" s="45"/>
      <c r="V23" s="46" t="str">
        <f t="shared" si="8"/>
        <v xml:space="preserve"> </v>
      </c>
      <c r="W23" s="47"/>
      <c r="X23" s="48" t="str">
        <f t="shared" si="9"/>
        <v/>
      </c>
      <c r="Y23" s="45"/>
      <c r="Z23" s="46" t="str">
        <f t="shared" si="10"/>
        <v xml:space="preserve"> </v>
      </c>
      <c r="AA23" s="47"/>
      <c r="AB23" s="48" t="str">
        <f t="shared" si="11"/>
        <v/>
      </c>
      <c r="AC23" s="95" t="str">
        <f t="shared" si="12"/>
        <v/>
      </c>
      <c r="AD23" s="44"/>
      <c r="AE23" s="49" t="s">
        <v>132</v>
      </c>
      <c r="AF23" s="49"/>
      <c r="AG23" s="50" t="str">
        <f>IF(B23="","",IF(AE23="無",VLOOKUP($B23,教室毎の料金!$C$6:$H$54,5),VLOOKUP($B23,教室毎の料金!$C$6:$H$54,6)))</f>
        <v/>
      </c>
      <c r="AH23" s="51" t="str">
        <f t="shared" ref="AH23:AH76" si="14">IF(AC23="","",CEILING(AC23,"1:00")/"1:00:00")</f>
        <v/>
      </c>
      <c r="AI23" s="52" t="str">
        <f t="shared" si="13"/>
        <v/>
      </c>
      <c r="AK23" s="26" t="s">
        <v>21</v>
      </c>
    </row>
    <row r="24" spans="1:37" x14ac:dyDescent="0.4">
      <c r="A24" s="41">
        <v>3</v>
      </c>
      <c r="B24" s="42"/>
      <c r="C24" s="43" t="str">
        <f>IF($B24="","",VLOOKUP($B24,教室毎の料金!$C$6:$H$54,2))</f>
        <v/>
      </c>
      <c r="D24" s="44"/>
      <c r="E24" s="45"/>
      <c r="F24" s="46" t="str">
        <f t="shared" si="0"/>
        <v xml:space="preserve"> </v>
      </c>
      <c r="G24" s="47"/>
      <c r="H24" s="48" t="str">
        <f t="shared" si="1"/>
        <v/>
      </c>
      <c r="I24" s="45"/>
      <c r="J24" s="46" t="str">
        <f t="shared" si="2"/>
        <v xml:space="preserve"> </v>
      </c>
      <c r="K24" s="47"/>
      <c r="L24" s="48" t="str">
        <f t="shared" si="3"/>
        <v/>
      </c>
      <c r="M24" s="45"/>
      <c r="N24" s="46" t="str">
        <f t="shared" si="4"/>
        <v xml:space="preserve"> </v>
      </c>
      <c r="O24" s="47"/>
      <c r="P24" s="48" t="str">
        <f t="shared" si="5"/>
        <v/>
      </c>
      <c r="Q24" s="45"/>
      <c r="R24" s="46" t="str">
        <f t="shared" si="6"/>
        <v xml:space="preserve"> </v>
      </c>
      <c r="S24" s="47"/>
      <c r="T24" s="48" t="str">
        <f t="shared" si="7"/>
        <v/>
      </c>
      <c r="U24" s="45"/>
      <c r="V24" s="46" t="str">
        <f t="shared" si="8"/>
        <v xml:space="preserve"> </v>
      </c>
      <c r="W24" s="47"/>
      <c r="X24" s="48" t="str">
        <f t="shared" si="9"/>
        <v/>
      </c>
      <c r="Y24" s="45"/>
      <c r="Z24" s="46" t="str">
        <f t="shared" si="10"/>
        <v xml:space="preserve"> </v>
      </c>
      <c r="AA24" s="47"/>
      <c r="AB24" s="48" t="str">
        <f t="shared" si="11"/>
        <v/>
      </c>
      <c r="AC24" s="95" t="str">
        <f t="shared" si="12"/>
        <v/>
      </c>
      <c r="AD24" s="44"/>
      <c r="AE24" s="49" t="s">
        <v>132</v>
      </c>
      <c r="AF24" s="49"/>
      <c r="AG24" s="50" t="str">
        <f>IF(B24="","",IF(AE24="無",VLOOKUP($B24,教室毎の料金!$C$6:$H$54,5),VLOOKUP($B24,教室毎の料金!$C$6:$H$54,6)))</f>
        <v/>
      </c>
      <c r="AH24" s="51" t="str">
        <f t="shared" si="14"/>
        <v/>
      </c>
      <c r="AI24" s="52" t="str">
        <f t="shared" si="13"/>
        <v/>
      </c>
      <c r="AK24" s="26" t="s">
        <v>24</v>
      </c>
    </row>
    <row r="25" spans="1:37" x14ac:dyDescent="0.4">
      <c r="A25" s="41">
        <v>4</v>
      </c>
      <c r="B25" s="42"/>
      <c r="C25" s="43" t="str">
        <f>IF($B25="","",VLOOKUP($B25,教室毎の料金!$C$6:$H$54,2))</f>
        <v/>
      </c>
      <c r="D25" s="44"/>
      <c r="E25" s="45"/>
      <c r="F25" s="46" t="str">
        <f t="shared" si="0"/>
        <v xml:space="preserve"> </v>
      </c>
      <c r="G25" s="47"/>
      <c r="H25" s="48" t="str">
        <f t="shared" si="1"/>
        <v/>
      </c>
      <c r="I25" s="45"/>
      <c r="J25" s="46" t="str">
        <f t="shared" si="2"/>
        <v xml:space="preserve"> </v>
      </c>
      <c r="K25" s="47"/>
      <c r="L25" s="48" t="str">
        <f t="shared" si="3"/>
        <v/>
      </c>
      <c r="M25" s="45"/>
      <c r="N25" s="46" t="str">
        <f t="shared" si="4"/>
        <v xml:space="preserve"> </v>
      </c>
      <c r="O25" s="47"/>
      <c r="P25" s="48" t="str">
        <f t="shared" si="5"/>
        <v/>
      </c>
      <c r="Q25" s="45"/>
      <c r="R25" s="46" t="str">
        <f t="shared" si="6"/>
        <v xml:space="preserve"> </v>
      </c>
      <c r="S25" s="47"/>
      <c r="T25" s="48" t="str">
        <f t="shared" si="7"/>
        <v/>
      </c>
      <c r="U25" s="45"/>
      <c r="V25" s="46" t="str">
        <f t="shared" si="8"/>
        <v xml:space="preserve"> </v>
      </c>
      <c r="W25" s="47"/>
      <c r="X25" s="48" t="str">
        <f t="shared" si="9"/>
        <v/>
      </c>
      <c r="Y25" s="45"/>
      <c r="Z25" s="46" t="str">
        <f t="shared" si="10"/>
        <v xml:space="preserve"> </v>
      </c>
      <c r="AA25" s="47"/>
      <c r="AB25" s="48" t="str">
        <f t="shared" si="11"/>
        <v/>
      </c>
      <c r="AC25" s="95" t="str">
        <f t="shared" si="12"/>
        <v/>
      </c>
      <c r="AD25" s="44"/>
      <c r="AE25" s="49" t="s">
        <v>132</v>
      </c>
      <c r="AF25" s="49"/>
      <c r="AG25" s="50" t="str">
        <f>IF(B25="","",IF(AE25="無",VLOOKUP($B25,教室毎の料金!$C$6:$H$54,5),VLOOKUP($B25,教室毎の料金!$C$6:$H$54,6)))</f>
        <v/>
      </c>
      <c r="AH25" s="51" t="str">
        <f t="shared" si="14"/>
        <v/>
      </c>
      <c r="AI25" s="52" t="str">
        <f t="shared" si="13"/>
        <v/>
      </c>
      <c r="AK25" s="26" t="s">
        <v>28</v>
      </c>
    </row>
    <row r="26" spans="1:37" x14ac:dyDescent="0.4">
      <c r="A26" s="41">
        <v>5</v>
      </c>
      <c r="B26" s="42"/>
      <c r="C26" s="43" t="str">
        <f>IF($B26="","",VLOOKUP($B26,教室毎の料金!$C$6:$H$54,2))</f>
        <v/>
      </c>
      <c r="D26" s="53"/>
      <c r="E26" s="45"/>
      <c r="F26" s="46" t="str">
        <f t="shared" si="0"/>
        <v xml:space="preserve"> </v>
      </c>
      <c r="G26" s="47"/>
      <c r="H26" s="48" t="str">
        <f t="shared" si="1"/>
        <v/>
      </c>
      <c r="I26" s="45"/>
      <c r="J26" s="46" t="str">
        <f t="shared" si="2"/>
        <v xml:space="preserve"> </v>
      </c>
      <c r="K26" s="47"/>
      <c r="L26" s="48" t="str">
        <f t="shared" si="3"/>
        <v/>
      </c>
      <c r="M26" s="45"/>
      <c r="N26" s="46" t="str">
        <f t="shared" si="4"/>
        <v xml:space="preserve"> </v>
      </c>
      <c r="O26" s="47"/>
      <c r="P26" s="48" t="str">
        <f t="shared" si="5"/>
        <v/>
      </c>
      <c r="Q26" s="45"/>
      <c r="R26" s="46" t="str">
        <f t="shared" si="6"/>
        <v xml:space="preserve"> </v>
      </c>
      <c r="S26" s="47"/>
      <c r="T26" s="48" t="str">
        <f t="shared" si="7"/>
        <v/>
      </c>
      <c r="U26" s="45"/>
      <c r="V26" s="46" t="str">
        <f t="shared" si="8"/>
        <v xml:space="preserve"> </v>
      </c>
      <c r="W26" s="47"/>
      <c r="X26" s="48" t="str">
        <f t="shared" si="9"/>
        <v/>
      </c>
      <c r="Y26" s="45"/>
      <c r="Z26" s="46" t="str">
        <f t="shared" si="10"/>
        <v xml:space="preserve"> </v>
      </c>
      <c r="AA26" s="47"/>
      <c r="AB26" s="48" t="str">
        <f t="shared" si="11"/>
        <v/>
      </c>
      <c r="AC26" s="95" t="str">
        <f t="shared" si="12"/>
        <v/>
      </c>
      <c r="AD26" s="53"/>
      <c r="AE26" s="49" t="s">
        <v>132</v>
      </c>
      <c r="AF26" s="49"/>
      <c r="AG26" s="50" t="str">
        <f>IF(B26="","",IF(AE26="無",VLOOKUP($B26,教室毎の料金!$C$6:$H$54,5),VLOOKUP($B26,教室毎の料金!$C$6:$H$54,6)))</f>
        <v/>
      </c>
      <c r="AH26" s="51" t="str">
        <f t="shared" si="14"/>
        <v/>
      </c>
      <c r="AI26" s="52" t="str">
        <f t="shared" si="13"/>
        <v/>
      </c>
      <c r="AK26" s="26" t="s">
        <v>30</v>
      </c>
    </row>
    <row r="27" spans="1:37" x14ac:dyDescent="0.4">
      <c r="A27" s="41">
        <v>6</v>
      </c>
      <c r="B27" s="42"/>
      <c r="C27" s="43" t="str">
        <f>IF($B27="","",VLOOKUP($B27,教室毎の料金!$C$6:$H$54,2))</f>
        <v/>
      </c>
      <c r="D27" s="53"/>
      <c r="E27" s="45"/>
      <c r="F27" s="46" t="str">
        <f t="shared" si="0"/>
        <v xml:space="preserve"> </v>
      </c>
      <c r="G27" s="47"/>
      <c r="H27" s="48" t="str">
        <f t="shared" si="1"/>
        <v/>
      </c>
      <c r="I27" s="45"/>
      <c r="J27" s="46" t="str">
        <f t="shared" si="2"/>
        <v xml:space="preserve"> </v>
      </c>
      <c r="K27" s="47"/>
      <c r="L27" s="48" t="str">
        <f t="shared" si="3"/>
        <v/>
      </c>
      <c r="M27" s="45"/>
      <c r="N27" s="46" t="str">
        <f t="shared" si="4"/>
        <v xml:space="preserve"> </v>
      </c>
      <c r="O27" s="47"/>
      <c r="P27" s="48" t="str">
        <f t="shared" si="5"/>
        <v/>
      </c>
      <c r="Q27" s="45"/>
      <c r="R27" s="46" t="str">
        <f t="shared" si="6"/>
        <v xml:space="preserve"> </v>
      </c>
      <c r="S27" s="47"/>
      <c r="T27" s="48" t="str">
        <f t="shared" si="7"/>
        <v/>
      </c>
      <c r="U27" s="45"/>
      <c r="V27" s="46" t="str">
        <f t="shared" si="8"/>
        <v xml:space="preserve"> </v>
      </c>
      <c r="W27" s="47"/>
      <c r="X27" s="48" t="str">
        <f t="shared" si="9"/>
        <v/>
      </c>
      <c r="Y27" s="45"/>
      <c r="Z27" s="46" t="str">
        <f t="shared" si="10"/>
        <v xml:space="preserve"> </v>
      </c>
      <c r="AA27" s="47"/>
      <c r="AB27" s="48" t="str">
        <f t="shared" si="11"/>
        <v/>
      </c>
      <c r="AC27" s="95" t="str">
        <f t="shared" si="12"/>
        <v/>
      </c>
      <c r="AD27" s="53"/>
      <c r="AE27" s="49" t="s">
        <v>132</v>
      </c>
      <c r="AF27" s="49"/>
      <c r="AG27" s="50" t="str">
        <f>IF(B27="","",IF(AE27="無",VLOOKUP($B27,教室毎の料金!$C$6:$H$54,5),VLOOKUP($B27,教室毎の料金!$C$6:$H$54,6)))</f>
        <v/>
      </c>
      <c r="AH27" s="51" t="str">
        <f t="shared" si="14"/>
        <v/>
      </c>
      <c r="AI27" s="52" t="str">
        <f t="shared" si="13"/>
        <v/>
      </c>
      <c r="AK27" s="26" t="s">
        <v>31</v>
      </c>
    </row>
    <row r="28" spans="1:37" x14ac:dyDescent="0.4">
      <c r="A28" s="41">
        <v>7</v>
      </c>
      <c r="B28" s="42"/>
      <c r="C28" s="43" t="str">
        <f>IF($B28="","",VLOOKUP($B28,教室毎の料金!$C$6:$H$54,2))</f>
        <v/>
      </c>
      <c r="D28" s="44"/>
      <c r="E28" s="45"/>
      <c r="F28" s="46" t="str">
        <f t="shared" si="0"/>
        <v xml:space="preserve"> </v>
      </c>
      <c r="G28" s="47"/>
      <c r="H28" s="48" t="str">
        <f t="shared" si="1"/>
        <v/>
      </c>
      <c r="I28" s="45"/>
      <c r="J28" s="46" t="str">
        <f t="shared" si="2"/>
        <v xml:space="preserve"> </v>
      </c>
      <c r="K28" s="47"/>
      <c r="L28" s="48" t="str">
        <f t="shared" si="3"/>
        <v/>
      </c>
      <c r="M28" s="45"/>
      <c r="N28" s="46" t="str">
        <f t="shared" si="4"/>
        <v xml:space="preserve"> </v>
      </c>
      <c r="O28" s="47"/>
      <c r="P28" s="48" t="str">
        <f t="shared" si="5"/>
        <v/>
      </c>
      <c r="Q28" s="45"/>
      <c r="R28" s="46" t="str">
        <f t="shared" si="6"/>
        <v xml:space="preserve"> </v>
      </c>
      <c r="S28" s="47"/>
      <c r="T28" s="48" t="str">
        <f t="shared" si="7"/>
        <v/>
      </c>
      <c r="U28" s="45"/>
      <c r="V28" s="46" t="str">
        <f t="shared" si="8"/>
        <v xml:space="preserve"> </v>
      </c>
      <c r="W28" s="47"/>
      <c r="X28" s="48" t="str">
        <f t="shared" si="9"/>
        <v/>
      </c>
      <c r="Y28" s="45"/>
      <c r="Z28" s="46" t="str">
        <f t="shared" si="10"/>
        <v xml:space="preserve"> </v>
      </c>
      <c r="AA28" s="47"/>
      <c r="AB28" s="48" t="str">
        <f t="shared" si="11"/>
        <v/>
      </c>
      <c r="AC28" s="95" t="str">
        <f t="shared" si="12"/>
        <v/>
      </c>
      <c r="AD28" s="44"/>
      <c r="AE28" s="49" t="s">
        <v>132</v>
      </c>
      <c r="AF28" s="49"/>
      <c r="AG28" s="50" t="str">
        <f>IF(B28="","",IF(AE28="無",VLOOKUP($B28,教室毎の料金!$C$6:$H$54,5),VLOOKUP($B28,教室毎の料金!$C$6:$H$54,6)))</f>
        <v/>
      </c>
      <c r="AH28" s="51" t="str">
        <f t="shared" si="14"/>
        <v/>
      </c>
      <c r="AI28" s="52" t="str">
        <f t="shared" si="13"/>
        <v/>
      </c>
      <c r="AK28" s="26" t="s">
        <v>35</v>
      </c>
    </row>
    <row r="29" spans="1:37" x14ac:dyDescent="0.4">
      <c r="A29" s="41">
        <v>8</v>
      </c>
      <c r="B29" s="42"/>
      <c r="C29" s="43" t="str">
        <f>IF($B29="","",VLOOKUP($B29,教室毎の料金!$C$6:$H$54,2))</f>
        <v/>
      </c>
      <c r="D29" s="44"/>
      <c r="E29" s="45"/>
      <c r="F29" s="46" t="str">
        <f t="shared" si="0"/>
        <v xml:space="preserve"> </v>
      </c>
      <c r="G29" s="47"/>
      <c r="H29" s="48" t="str">
        <f t="shared" si="1"/>
        <v/>
      </c>
      <c r="I29" s="45"/>
      <c r="J29" s="46" t="str">
        <f t="shared" si="2"/>
        <v xml:space="preserve"> </v>
      </c>
      <c r="K29" s="47"/>
      <c r="L29" s="48" t="str">
        <f t="shared" si="3"/>
        <v/>
      </c>
      <c r="M29" s="45"/>
      <c r="N29" s="46" t="str">
        <f t="shared" si="4"/>
        <v xml:space="preserve"> </v>
      </c>
      <c r="O29" s="47"/>
      <c r="P29" s="48" t="str">
        <f t="shared" si="5"/>
        <v/>
      </c>
      <c r="Q29" s="45"/>
      <c r="R29" s="46" t="str">
        <f t="shared" si="6"/>
        <v xml:space="preserve"> </v>
      </c>
      <c r="S29" s="47"/>
      <c r="T29" s="48" t="str">
        <f t="shared" si="7"/>
        <v/>
      </c>
      <c r="U29" s="45"/>
      <c r="V29" s="46" t="str">
        <f t="shared" si="8"/>
        <v xml:space="preserve"> </v>
      </c>
      <c r="W29" s="47"/>
      <c r="X29" s="48" t="str">
        <f t="shared" si="9"/>
        <v/>
      </c>
      <c r="Y29" s="45"/>
      <c r="Z29" s="46" t="str">
        <f t="shared" si="10"/>
        <v xml:space="preserve"> </v>
      </c>
      <c r="AA29" s="47"/>
      <c r="AB29" s="48" t="str">
        <f t="shared" si="11"/>
        <v/>
      </c>
      <c r="AC29" s="95" t="str">
        <f t="shared" si="12"/>
        <v/>
      </c>
      <c r="AD29" s="44"/>
      <c r="AE29" s="49" t="s">
        <v>132</v>
      </c>
      <c r="AF29" s="49"/>
      <c r="AG29" s="50" t="str">
        <f>IF(B29="","",IF(AE29="無",VLOOKUP($B29,教室毎の料金!$C$6:$H$54,5),VLOOKUP($B29,教室毎の料金!$C$6:$H$54,6)))</f>
        <v/>
      </c>
      <c r="AH29" s="51" t="str">
        <f t="shared" si="14"/>
        <v/>
      </c>
      <c r="AI29" s="52" t="str">
        <f t="shared" si="13"/>
        <v/>
      </c>
      <c r="AK29" s="26" t="s">
        <v>37</v>
      </c>
    </row>
    <row r="30" spans="1:37" x14ac:dyDescent="0.4">
      <c r="A30" s="41">
        <v>9</v>
      </c>
      <c r="B30" s="42"/>
      <c r="C30" s="43" t="str">
        <f>IF($B30="","",VLOOKUP($B30,教室毎の料金!$C$6:$H$54,2))</f>
        <v/>
      </c>
      <c r="D30" s="44"/>
      <c r="E30" s="45"/>
      <c r="F30" s="46" t="str">
        <f t="shared" si="0"/>
        <v xml:space="preserve"> </v>
      </c>
      <c r="G30" s="47"/>
      <c r="H30" s="48" t="str">
        <f t="shared" si="1"/>
        <v/>
      </c>
      <c r="I30" s="45"/>
      <c r="J30" s="46" t="str">
        <f t="shared" si="2"/>
        <v xml:space="preserve"> </v>
      </c>
      <c r="K30" s="47"/>
      <c r="L30" s="48" t="str">
        <f t="shared" si="3"/>
        <v/>
      </c>
      <c r="M30" s="45"/>
      <c r="N30" s="46" t="str">
        <f t="shared" si="4"/>
        <v xml:space="preserve"> </v>
      </c>
      <c r="O30" s="47"/>
      <c r="P30" s="48" t="str">
        <f t="shared" si="5"/>
        <v/>
      </c>
      <c r="Q30" s="45"/>
      <c r="R30" s="46" t="str">
        <f t="shared" si="6"/>
        <v xml:space="preserve"> </v>
      </c>
      <c r="S30" s="47"/>
      <c r="T30" s="48" t="str">
        <f t="shared" si="7"/>
        <v/>
      </c>
      <c r="U30" s="45"/>
      <c r="V30" s="46" t="str">
        <f t="shared" si="8"/>
        <v xml:space="preserve"> </v>
      </c>
      <c r="W30" s="47"/>
      <c r="X30" s="48" t="str">
        <f t="shared" si="9"/>
        <v/>
      </c>
      <c r="Y30" s="45"/>
      <c r="Z30" s="46" t="str">
        <f t="shared" si="10"/>
        <v xml:space="preserve"> </v>
      </c>
      <c r="AA30" s="47"/>
      <c r="AB30" s="48" t="str">
        <f t="shared" si="11"/>
        <v/>
      </c>
      <c r="AC30" s="95" t="str">
        <f t="shared" si="12"/>
        <v/>
      </c>
      <c r="AD30" s="44"/>
      <c r="AE30" s="49" t="s">
        <v>132</v>
      </c>
      <c r="AF30" s="49"/>
      <c r="AG30" s="50" t="str">
        <f>IF(B30="","",IF(AE30="無",VLOOKUP($B30,教室毎の料金!$C$6:$H$54,5),VLOOKUP($B30,教室毎の料金!$C$6:$H$54,6)))</f>
        <v/>
      </c>
      <c r="AH30" s="51" t="str">
        <f t="shared" si="14"/>
        <v/>
      </c>
      <c r="AI30" s="52" t="str">
        <f t="shared" si="13"/>
        <v/>
      </c>
      <c r="AK30" s="26" t="s">
        <v>38</v>
      </c>
    </row>
    <row r="31" spans="1:37" x14ac:dyDescent="0.4">
      <c r="A31" s="41">
        <v>10</v>
      </c>
      <c r="B31" s="42"/>
      <c r="C31" s="43" t="str">
        <f>IF($B31="","",VLOOKUP($B31,教室毎の料金!$C$6:$H$54,2))</f>
        <v/>
      </c>
      <c r="D31" s="44"/>
      <c r="E31" s="45"/>
      <c r="F31" s="46" t="str">
        <f t="shared" si="0"/>
        <v xml:space="preserve"> </v>
      </c>
      <c r="G31" s="47"/>
      <c r="H31" s="48" t="str">
        <f t="shared" si="1"/>
        <v/>
      </c>
      <c r="I31" s="45"/>
      <c r="J31" s="46" t="str">
        <f t="shared" si="2"/>
        <v xml:space="preserve"> </v>
      </c>
      <c r="K31" s="47"/>
      <c r="L31" s="48" t="str">
        <f t="shared" si="3"/>
        <v/>
      </c>
      <c r="M31" s="45"/>
      <c r="N31" s="46" t="str">
        <f t="shared" si="4"/>
        <v xml:space="preserve"> </v>
      </c>
      <c r="O31" s="47"/>
      <c r="P31" s="48" t="str">
        <f t="shared" si="5"/>
        <v/>
      </c>
      <c r="Q31" s="45"/>
      <c r="R31" s="46" t="str">
        <f t="shared" si="6"/>
        <v xml:space="preserve"> </v>
      </c>
      <c r="S31" s="47"/>
      <c r="T31" s="48" t="str">
        <f t="shared" si="7"/>
        <v/>
      </c>
      <c r="U31" s="45"/>
      <c r="V31" s="46" t="str">
        <f t="shared" si="8"/>
        <v xml:space="preserve"> </v>
      </c>
      <c r="W31" s="47"/>
      <c r="X31" s="48" t="str">
        <f t="shared" si="9"/>
        <v/>
      </c>
      <c r="Y31" s="45"/>
      <c r="Z31" s="46" t="str">
        <f t="shared" si="10"/>
        <v xml:space="preserve"> </v>
      </c>
      <c r="AA31" s="47"/>
      <c r="AB31" s="48" t="str">
        <f t="shared" si="11"/>
        <v/>
      </c>
      <c r="AC31" s="95" t="str">
        <f t="shared" si="12"/>
        <v/>
      </c>
      <c r="AD31" s="44"/>
      <c r="AE31" s="49" t="s">
        <v>132</v>
      </c>
      <c r="AF31" s="49"/>
      <c r="AG31" s="50" t="str">
        <f>IF(B31="","",IF(AE31="無",VLOOKUP($B31,教室毎の料金!$C$6:$H$54,5),VLOOKUP($B31,教室毎の料金!$C$6:$H$54,6)))</f>
        <v/>
      </c>
      <c r="AH31" s="51" t="str">
        <f t="shared" si="14"/>
        <v/>
      </c>
      <c r="AI31" s="52" t="str">
        <f t="shared" si="13"/>
        <v/>
      </c>
      <c r="AK31" s="26" t="s">
        <v>39</v>
      </c>
    </row>
    <row r="32" spans="1:37" x14ac:dyDescent="0.4">
      <c r="A32" s="41">
        <v>11</v>
      </c>
      <c r="B32" s="42"/>
      <c r="C32" s="43" t="str">
        <f>IF($B32="","",VLOOKUP($B32,教室毎の料金!$C$6:$H$54,2))</f>
        <v/>
      </c>
      <c r="D32" s="44"/>
      <c r="E32" s="45"/>
      <c r="F32" s="46" t="str">
        <f t="shared" si="0"/>
        <v xml:space="preserve"> </v>
      </c>
      <c r="G32" s="47"/>
      <c r="H32" s="48" t="str">
        <f t="shared" si="1"/>
        <v/>
      </c>
      <c r="I32" s="45"/>
      <c r="J32" s="46" t="str">
        <f t="shared" si="2"/>
        <v xml:space="preserve"> </v>
      </c>
      <c r="K32" s="47"/>
      <c r="L32" s="48" t="str">
        <f t="shared" si="3"/>
        <v/>
      </c>
      <c r="M32" s="45"/>
      <c r="N32" s="46" t="str">
        <f t="shared" si="4"/>
        <v xml:space="preserve"> </v>
      </c>
      <c r="O32" s="47"/>
      <c r="P32" s="48" t="str">
        <f t="shared" si="5"/>
        <v/>
      </c>
      <c r="Q32" s="45"/>
      <c r="R32" s="46" t="str">
        <f t="shared" si="6"/>
        <v xml:space="preserve"> </v>
      </c>
      <c r="S32" s="47"/>
      <c r="T32" s="48" t="str">
        <f t="shared" si="7"/>
        <v/>
      </c>
      <c r="U32" s="45"/>
      <c r="V32" s="46" t="str">
        <f t="shared" si="8"/>
        <v xml:space="preserve"> </v>
      </c>
      <c r="W32" s="47"/>
      <c r="X32" s="48" t="str">
        <f t="shared" si="9"/>
        <v/>
      </c>
      <c r="Y32" s="45"/>
      <c r="Z32" s="46" t="str">
        <f t="shared" si="10"/>
        <v xml:space="preserve"> </v>
      </c>
      <c r="AA32" s="47"/>
      <c r="AB32" s="48" t="str">
        <f t="shared" si="11"/>
        <v/>
      </c>
      <c r="AC32" s="95" t="str">
        <f t="shared" si="12"/>
        <v/>
      </c>
      <c r="AD32" s="44"/>
      <c r="AE32" s="49" t="s">
        <v>132</v>
      </c>
      <c r="AF32" s="49"/>
      <c r="AG32" s="50" t="str">
        <f>IF(B32="","",IF(AE32="無",VLOOKUP($B32,教室毎の料金!$C$6:$H$54,5),VLOOKUP($B32,教室毎の料金!$C$6:$H$54,6)))</f>
        <v/>
      </c>
      <c r="AH32" s="51" t="str">
        <f t="shared" si="14"/>
        <v/>
      </c>
      <c r="AI32" s="52" t="str">
        <f t="shared" si="13"/>
        <v/>
      </c>
      <c r="AK32" s="26" t="s">
        <v>40</v>
      </c>
    </row>
    <row r="33" spans="1:37" x14ac:dyDescent="0.4">
      <c r="A33" s="41">
        <v>12</v>
      </c>
      <c r="B33" s="42"/>
      <c r="C33" s="43" t="str">
        <f>IF($B33="","",VLOOKUP($B33,教室毎の料金!$C$6:$H$54,2))</f>
        <v/>
      </c>
      <c r="D33" s="44"/>
      <c r="E33" s="45"/>
      <c r="F33" s="46" t="str">
        <f t="shared" si="0"/>
        <v xml:space="preserve"> </v>
      </c>
      <c r="G33" s="47"/>
      <c r="H33" s="48" t="str">
        <f t="shared" si="1"/>
        <v/>
      </c>
      <c r="I33" s="45"/>
      <c r="J33" s="46" t="str">
        <f t="shared" si="2"/>
        <v xml:space="preserve"> </v>
      </c>
      <c r="K33" s="47"/>
      <c r="L33" s="48" t="str">
        <f t="shared" si="3"/>
        <v/>
      </c>
      <c r="M33" s="45"/>
      <c r="N33" s="46" t="str">
        <f t="shared" si="4"/>
        <v xml:space="preserve"> </v>
      </c>
      <c r="O33" s="47"/>
      <c r="P33" s="48" t="str">
        <f t="shared" si="5"/>
        <v/>
      </c>
      <c r="Q33" s="45"/>
      <c r="R33" s="46" t="str">
        <f t="shared" si="6"/>
        <v xml:space="preserve"> </v>
      </c>
      <c r="S33" s="47"/>
      <c r="T33" s="48" t="str">
        <f t="shared" si="7"/>
        <v/>
      </c>
      <c r="U33" s="45"/>
      <c r="V33" s="46" t="str">
        <f t="shared" si="8"/>
        <v xml:space="preserve"> </v>
      </c>
      <c r="W33" s="47"/>
      <c r="X33" s="48" t="str">
        <f t="shared" si="9"/>
        <v/>
      </c>
      <c r="Y33" s="45"/>
      <c r="Z33" s="46" t="str">
        <f t="shared" si="10"/>
        <v xml:space="preserve"> </v>
      </c>
      <c r="AA33" s="47"/>
      <c r="AB33" s="48" t="str">
        <f t="shared" si="11"/>
        <v/>
      </c>
      <c r="AC33" s="95" t="str">
        <f t="shared" si="12"/>
        <v/>
      </c>
      <c r="AD33" s="44"/>
      <c r="AE33" s="49" t="s">
        <v>132</v>
      </c>
      <c r="AF33" s="49"/>
      <c r="AG33" s="50" t="str">
        <f>IF(B33="","",IF(AE33="無",VLOOKUP($B33,教室毎の料金!$C$6:$H$54,5),VLOOKUP($B33,教室毎の料金!$C$6:$H$54,6)))</f>
        <v/>
      </c>
      <c r="AH33" s="51" t="str">
        <f t="shared" si="14"/>
        <v/>
      </c>
      <c r="AI33" s="52" t="str">
        <f t="shared" si="13"/>
        <v/>
      </c>
      <c r="AK33" s="26" t="s">
        <v>42</v>
      </c>
    </row>
    <row r="34" spans="1:37" x14ac:dyDescent="0.4">
      <c r="A34" s="41">
        <v>13</v>
      </c>
      <c r="B34" s="42"/>
      <c r="C34" s="43" t="str">
        <f>IF($B34="","",VLOOKUP($B34,教室毎の料金!$C$6:$H$54,2))</f>
        <v/>
      </c>
      <c r="D34" s="44"/>
      <c r="E34" s="45"/>
      <c r="F34" s="46" t="str">
        <f t="shared" si="0"/>
        <v xml:space="preserve"> </v>
      </c>
      <c r="G34" s="47"/>
      <c r="H34" s="48" t="str">
        <f t="shared" si="1"/>
        <v/>
      </c>
      <c r="I34" s="45"/>
      <c r="J34" s="46" t="str">
        <f t="shared" si="2"/>
        <v xml:space="preserve"> </v>
      </c>
      <c r="K34" s="47"/>
      <c r="L34" s="48" t="str">
        <f t="shared" si="3"/>
        <v/>
      </c>
      <c r="M34" s="45"/>
      <c r="N34" s="46" t="str">
        <f t="shared" si="4"/>
        <v xml:space="preserve"> </v>
      </c>
      <c r="O34" s="47"/>
      <c r="P34" s="48" t="str">
        <f t="shared" si="5"/>
        <v/>
      </c>
      <c r="Q34" s="45"/>
      <c r="R34" s="46" t="str">
        <f t="shared" si="6"/>
        <v xml:space="preserve"> </v>
      </c>
      <c r="S34" s="47"/>
      <c r="T34" s="48" t="str">
        <f t="shared" si="7"/>
        <v/>
      </c>
      <c r="U34" s="45"/>
      <c r="V34" s="46" t="str">
        <f t="shared" si="8"/>
        <v xml:space="preserve"> </v>
      </c>
      <c r="W34" s="47"/>
      <c r="X34" s="48" t="str">
        <f t="shared" si="9"/>
        <v/>
      </c>
      <c r="Y34" s="45"/>
      <c r="Z34" s="46" t="str">
        <f t="shared" si="10"/>
        <v xml:space="preserve"> </v>
      </c>
      <c r="AA34" s="47"/>
      <c r="AB34" s="48" t="str">
        <f t="shared" si="11"/>
        <v/>
      </c>
      <c r="AC34" s="95" t="str">
        <f t="shared" si="12"/>
        <v/>
      </c>
      <c r="AD34" s="44"/>
      <c r="AE34" s="49" t="s">
        <v>132</v>
      </c>
      <c r="AF34" s="49"/>
      <c r="AG34" s="50" t="str">
        <f>IF(B34="","",IF(AE34="無",VLOOKUP($B34,教室毎の料金!$C$6:$H$54,5),VLOOKUP($B34,教室毎の料金!$C$6:$H$54,6)))</f>
        <v/>
      </c>
      <c r="AH34" s="51" t="str">
        <f t="shared" si="14"/>
        <v/>
      </c>
      <c r="AI34" s="52" t="str">
        <f t="shared" si="13"/>
        <v/>
      </c>
      <c r="AK34" s="26" t="s">
        <v>45</v>
      </c>
    </row>
    <row r="35" spans="1:37" x14ac:dyDescent="0.4">
      <c r="A35" s="41">
        <v>14</v>
      </c>
      <c r="B35" s="42"/>
      <c r="C35" s="43" t="str">
        <f>IF($B35="","",VLOOKUP($B35,教室毎の料金!$C$6:$H$54,2))</f>
        <v/>
      </c>
      <c r="D35" s="44"/>
      <c r="E35" s="45"/>
      <c r="F35" s="46" t="str">
        <f t="shared" si="0"/>
        <v xml:space="preserve"> </v>
      </c>
      <c r="G35" s="47"/>
      <c r="H35" s="48" t="str">
        <f t="shared" si="1"/>
        <v/>
      </c>
      <c r="I35" s="45"/>
      <c r="J35" s="46" t="str">
        <f t="shared" si="2"/>
        <v xml:space="preserve"> </v>
      </c>
      <c r="K35" s="47"/>
      <c r="L35" s="48" t="str">
        <f t="shared" si="3"/>
        <v/>
      </c>
      <c r="M35" s="45"/>
      <c r="N35" s="46" t="str">
        <f t="shared" si="4"/>
        <v xml:space="preserve"> </v>
      </c>
      <c r="O35" s="47"/>
      <c r="P35" s="48" t="str">
        <f t="shared" si="5"/>
        <v/>
      </c>
      <c r="Q35" s="45"/>
      <c r="R35" s="46" t="str">
        <f t="shared" si="6"/>
        <v xml:space="preserve"> </v>
      </c>
      <c r="S35" s="47"/>
      <c r="T35" s="48" t="str">
        <f t="shared" si="7"/>
        <v/>
      </c>
      <c r="U35" s="45"/>
      <c r="V35" s="46" t="str">
        <f t="shared" si="8"/>
        <v xml:space="preserve"> </v>
      </c>
      <c r="W35" s="47"/>
      <c r="X35" s="48" t="str">
        <f t="shared" si="9"/>
        <v/>
      </c>
      <c r="Y35" s="45"/>
      <c r="Z35" s="46" t="str">
        <f t="shared" si="10"/>
        <v xml:space="preserve"> </v>
      </c>
      <c r="AA35" s="47"/>
      <c r="AB35" s="48" t="str">
        <f t="shared" si="11"/>
        <v/>
      </c>
      <c r="AC35" s="95" t="str">
        <f t="shared" si="12"/>
        <v/>
      </c>
      <c r="AD35" s="44"/>
      <c r="AE35" s="49" t="s">
        <v>132</v>
      </c>
      <c r="AF35" s="49"/>
      <c r="AG35" s="50" t="str">
        <f>IF(B35="","",IF(AE35="無",VLOOKUP($B35,教室毎の料金!$C$6:$H$54,5),VLOOKUP($B35,教室毎の料金!$C$6:$H$54,6)))</f>
        <v/>
      </c>
      <c r="AH35" s="51" t="str">
        <f t="shared" si="14"/>
        <v/>
      </c>
      <c r="AI35" s="52" t="str">
        <f t="shared" si="13"/>
        <v/>
      </c>
      <c r="AK35" s="26" t="s">
        <v>48</v>
      </c>
    </row>
    <row r="36" spans="1:37" x14ac:dyDescent="0.4">
      <c r="A36" s="41">
        <v>15</v>
      </c>
      <c r="B36" s="42"/>
      <c r="C36" s="43" t="str">
        <f>IF($B36="","",VLOOKUP($B36,教室毎の料金!$C$6:$H$54,2))</f>
        <v/>
      </c>
      <c r="D36" s="44"/>
      <c r="E36" s="45"/>
      <c r="F36" s="46" t="str">
        <f t="shared" si="0"/>
        <v xml:space="preserve"> </v>
      </c>
      <c r="G36" s="47"/>
      <c r="H36" s="48" t="str">
        <f t="shared" si="1"/>
        <v/>
      </c>
      <c r="I36" s="45"/>
      <c r="J36" s="46" t="str">
        <f t="shared" si="2"/>
        <v xml:space="preserve"> </v>
      </c>
      <c r="K36" s="47"/>
      <c r="L36" s="48" t="str">
        <f t="shared" si="3"/>
        <v/>
      </c>
      <c r="M36" s="45"/>
      <c r="N36" s="46" t="str">
        <f t="shared" si="4"/>
        <v xml:space="preserve"> </v>
      </c>
      <c r="O36" s="47"/>
      <c r="P36" s="48" t="str">
        <f t="shared" si="5"/>
        <v/>
      </c>
      <c r="Q36" s="45"/>
      <c r="R36" s="46" t="str">
        <f t="shared" si="6"/>
        <v xml:space="preserve"> </v>
      </c>
      <c r="S36" s="47"/>
      <c r="T36" s="48" t="str">
        <f t="shared" si="7"/>
        <v/>
      </c>
      <c r="U36" s="45"/>
      <c r="V36" s="46" t="str">
        <f t="shared" si="8"/>
        <v xml:space="preserve"> </v>
      </c>
      <c r="W36" s="47"/>
      <c r="X36" s="48" t="str">
        <f t="shared" si="9"/>
        <v/>
      </c>
      <c r="Y36" s="45"/>
      <c r="Z36" s="46" t="str">
        <f t="shared" si="10"/>
        <v xml:space="preserve"> </v>
      </c>
      <c r="AA36" s="47"/>
      <c r="AB36" s="48" t="str">
        <f t="shared" si="11"/>
        <v/>
      </c>
      <c r="AC36" s="95" t="str">
        <f t="shared" si="12"/>
        <v/>
      </c>
      <c r="AD36" s="44"/>
      <c r="AE36" s="49" t="s">
        <v>132</v>
      </c>
      <c r="AF36" s="49"/>
      <c r="AG36" s="50" t="str">
        <f>IF(B36="","",IF(AE36="無",VLOOKUP($B36,教室毎の料金!$C$6:$H$54,5),VLOOKUP($B36,教室毎の料金!$C$6:$H$54,6)))</f>
        <v/>
      </c>
      <c r="AH36" s="51" t="str">
        <f t="shared" si="14"/>
        <v/>
      </c>
      <c r="AI36" s="52" t="str">
        <f t="shared" si="13"/>
        <v/>
      </c>
      <c r="AK36" s="26" t="s">
        <v>51</v>
      </c>
    </row>
    <row r="37" spans="1:37" x14ac:dyDescent="0.4">
      <c r="A37" s="41">
        <v>16</v>
      </c>
      <c r="B37" s="42"/>
      <c r="C37" s="43" t="str">
        <f>IF($B37="","",VLOOKUP($B37,教室毎の料金!$C$6:$H$54,2))</f>
        <v/>
      </c>
      <c r="D37" s="44"/>
      <c r="E37" s="45"/>
      <c r="F37" s="46" t="str">
        <f t="shared" si="0"/>
        <v xml:space="preserve"> </v>
      </c>
      <c r="G37" s="47"/>
      <c r="H37" s="48" t="str">
        <f t="shared" si="1"/>
        <v/>
      </c>
      <c r="I37" s="45"/>
      <c r="J37" s="46" t="str">
        <f t="shared" si="2"/>
        <v xml:space="preserve"> </v>
      </c>
      <c r="K37" s="47"/>
      <c r="L37" s="48" t="str">
        <f t="shared" si="3"/>
        <v/>
      </c>
      <c r="M37" s="45"/>
      <c r="N37" s="46" t="str">
        <f t="shared" si="4"/>
        <v xml:space="preserve"> </v>
      </c>
      <c r="O37" s="47"/>
      <c r="P37" s="48" t="str">
        <f t="shared" si="5"/>
        <v/>
      </c>
      <c r="Q37" s="45"/>
      <c r="R37" s="46" t="str">
        <f t="shared" si="6"/>
        <v xml:space="preserve"> </v>
      </c>
      <c r="S37" s="47"/>
      <c r="T37" s="48" t="str">
        <f t="shared" si="7"/>
        <v/>
      </c>
      <c r="U37" s="45"/>
      <c r="V37" s="46" t="str">
        <f t="shared" si="8"/>
        <v xml:space="preserve"> </v>
      </c>
      <c r="W37" s="47"/>
      <c r="X37" s="48" t="str">
        <f t="shared" si="9"/>
        <v/>
      </c>
      <c r="Y37" s="45"/>
      <c r="Z37" s="46" t="str">
        <f t="shared" si="10"/>
        <v xml:space="preserve"> </v>
      </c>
      <c r="AA37" s="47"/>
      <c r="AB37" s="48" t="str">
        <f t="shared" si="11"/>
        <v/>
      </c>
      <c r="AC37" s="95" t="str">
        <f t="shared" si="12"/>
        <v/>
      </c>
      <c r="AD37" s="44"/>
      <c r="AE37" s="49" t="s">
        <v>132</v>
      </c>
      <c r="AF37" s="49"/>
      <c r="AG37" s="50" t="str">
        <f>IF(B37="","",IF(AE37="無",VLOOKUP($B37,教室毎の料金!$C$6:$H$54,5),VLOOKUP($B37,教室毎の料金!$C$6:$H$54,6)))</f>
        <v/>
      </c>
      <c r="AH37" s="51" t="str">
        <f t="shared" si="14"/>
        <v/>
      </c>
      <c r="AI37" s="52" t="str">
        <f t="shared" si="13"/>
        <v/>
      </c>
      <c r="AK37" s="26" t="s">
        <v>54</v>
      </c>
    </row>
    <row r="38" spans="1:37" x14ac:dyDescent="0.4">
      <c r="A38" s="41">
        <v>17</v>
      </c>
      <c r="B38" s="42"/>
      <c r="C38" s="43" t="str">
        <f>IF($B38="","",VLOOKUP($B38,教室毎の料金!$C$6:$H$54,2))</f>
        <v/>
      </c>
      <c r="D38" s="44"/>
      <c r="E38" s="45"/>
      <c r="F38" s="46" t="str">
        <f t="shared" si="0"/>
        <v xml:space="preserve"> </v>
      </c>
      <c r="G38" s="47"/>
      <c r="H38" s="48" t="str">
        <f t="shared" si="1"/>
        <v/>
      </c>
      <c r="I38" s="45"/>
      <c r="J38" s="46" t="str">
        <f t="shared" si="2"/>
        <v xml:space="preserve"> </v>
      </c>
      <c r="K38" s="47"/>
      <c r="L38" s="48" t="str">
        <f t="shared" si="3"/>
        <v/>
      </c>
      <c r="M38" s="45"/>
      <c r="N38" s="46" t="str">
        <f t="shared" si="4"/>
        <v xml:space="preserve"> </v>
      </c>
      <c r="O38" s="47"/>
      <c r="P38" s="48" t="str">
        <f t="shared" si="5"/>
        <v/>
      </c>
      <c r="Q38" s="45"/>
      <c r="R38" s="46" t="str">
        <f t="shared" si="6"/>
        <v xml:space="preserve"> </v>
      </c>
      <c r="S38" s="47"/>
      <c r="T38" s="48" t="str">
        <f t="shared" si="7"/>
        <v/>
      </c>
      <c r="U38" s="45"/>
      <c r="V38" s="46" t="str">
        <f t="shared" si="8"/>
        <v xml:space="preserve"> </v>
      </c>
      <c r="W38" s="47"/>
      <c r="X38" s="48" t="str">
        <f t="shared" si="9"/>
        <v/>
      </c>
      <c r="Y38" s="45"/>
      <c r="Z38" s="46" t="str">
        <f t="shared" si="10"/>
        <v xml:space="preserve"> </v>
      </c>
      <c r="AA38" s="47"/>
      <c r="AB38" s="48" t="str">
        <f t="shared" si="11"/>
        <v/>
      </c>
      <c r="AC38" s="95" t="str">
        <f t="shared" si="12"/>
        <v/>
      </c>
      <c r="AD38" s="44"/>
      <c r="AE38" s="49" t="s">
        <v>132</v>
      </c>
      <c r="AF38" s="49"/>
      <c r="AG38" s="50" t="str">
        <f>IF(B38="","",IF(AE38="無",VLOOKUP($B38,教室毎の料金!$C$6:$H$54,5),VLOOKUP($B38,教室毎の料金!$C$6:$H$54,6)))</f>
        <v/>
      </c>
      <c r="AH38" s="51" t="str">
        <f t="shared" si="14"/>
        <v/>
      </c>
      <c r="AI38" s="52" t="str">
        <f t="shared" si="13"/>
        <v/>
      </c>
      <c r="AK38" s="26" t="s">
        <v>57</v>
      </c>
    </row>
    <row r="39" spans="1:37" x14ac:dyDescent="0.4">
      <c r="A39" s="41">
        <v>18</v>
      </c>
      <c r="B39" s="42"/>
      <c r="C39" s="43" t="str">
        <f>IF($B39="","",VLOOKUP($B39,教室毎の料金!$C$6:$H$54,2))</f>
        <v/>
      </c>
      <c r="D39" s="44"/>
      <c r="E39" s="45"/>
      <c r="F39" s="46" t="str">
        <f t="shared" si="0"/>
        <v xml:space="preserve"> </v>
      </c>
      <c r="G39" s="47"/>
      <c r="H39" s="48" t="str">
        <f t="shared" si="1"/>
        <v/>
      </c>
      <c r="I39" s="45"/>
      <c r="J39" s="46" t="str">
        <f t="shared" si="2"/>
        <v xml:space="preserve"> </v>
      </c>
      <c r="K39" s="47"/>
      <c r="L39" s="48" t="str">
        <f t="shared" si="3"/>
        <v/>
      </c>
      <c r="M39" s="45"/>
      <c r="N39" s="46" t="str">
        <f t="shared" si="4"/>
        <v xml:space="preserve"> </v>
      </c>
      <c r="O39" s="47"/>
      <c r="P39" s="48" t="str">
        <f t="shared" si="5"/>
        <v/>
      </c>
      <c r="Q39" s="45"/>
      <c r="R39" s="46" t="str">
        <f t="shared" si="6"/>
        <v xml:space="preserve"> </v>
      </c>
      <c r="S39" s="47"/>
      <c r="T39" s="48" t="str">
        <f t="shared" si="7"/>
        <v/>
      </c>
      <c r="U39" s="45"/>
      <c r="V39" s="46" t="str">
        <f t="shared" si="8"/>
        <v xml:space="preserve"> </v>
      </c>
      <c r="W39" s="47"/>
      <c r="X39" s="48" t="str">
        <f t="shared" si="9"/>
        <v/>
      </c>
      <c r="Y39" s="45"/>
      <c r="Z39" s="46" t="str">
        <f t="shared" si="10"/>
        <v xml:space="preserve"> </v>
      </c>
      <c r="AA39" s="47"/>
      <c r="AB39" s="48" t="str">
        <f t="shared" si="11"/>
        <v/>
      </c>
      <c r="AC39" s="95" t="str">
        <f t="shared" si="12"/>
        <v/>
      </c>
      <c r="AD39" s="44"/>
      <c r="AE39" s="49" t="s">
        <v>132</v>
      </c>
      <c r="AF39" s="49"/>
      <c r="AG39" s="50" t="str">
        <f>IF(B39="","",IF(AE39="無",VLOOKUP($B39,教室毎の料金!$C$6:$H$54,5),VLOOKUP($B39,教室毎の料金!$C$6:$H$54,6)))</f>
        <v/>
      </c>
      <c r="AH39" s="51" t="str">
        <f t="shared" si="14"/>
        <v/>
      </c>
      <c r="AI39" s="52" t="str">
        <f t="shared" si="13"/>
        <v/>
      </c>
      <c r="AK39" s="26" t="s">
        <v>59</v>
      </c>
    </row>
    <row r="40" spans="1:37" x14ac:dyDescent="0.4">
      <c r="A40" s="41">
        <v>19</v>
      </c>
      <c r="B40" s="42"/>
      <c r="C40" s="43" t="str">
        <f>IF($B40="","",VLOOKUP($B40,教室毎の料金!$C$6:$H$54,2))</f>
        <v/>
      </c>
      <c r="D40" s="44"/>
      <c r="E40" s="45"/>
      <c r="F40" s="46" t="str">
        <f t="shared" si="0"/>
        <v xml:space="preserve"> </v>
      </c>
      <c r="G40" s="47"/>
      <c r="H40" s="48" t="str">
        <f t="shared" si="1"/>
        <v/>
      </c>
      <c r="I40" s="45"/>
      <c r="J40" s="46" t="str">
        <f t="shared" si="2"/>
        <v xml:space="preserve"> </v>
      </c>
      <c r="K40" s="47"/>
      <c r="L40" s="48" t="str">
        <f t="shared" si="3"/>
        <v/>
      </c>
      <c r="M40" s="45"/>
      <c r="N40" s="46" t="str">
        <f t="shared" si="4"/>
        <v xml:space="preserve"> </v>
      </c>
      <c r="O40" s="47"/>
      <c r="P40" s="48" t="str">
        <f t="shared" si="5"/>
        <v/>
      </c>
      <c r="Q40" s="45"/>
      <c r="R40" s="46" t="str">
        <f t="shared" si="6"/>
        <v xml:space="preserve"> </v>
      </c>
      <c r="S40" s="47"/>
      <c r="T40" s="48" t="str">
        <f t="shared" si="7"/>
        <v/>
      </c>
      <c r="U40" s="45"/>
      <c r="V40" s="46" t="str">
        <f t="shared" si="8"/>
        <v xml:space="preserve"> </v>
      </c>
      <c r="W40" s="47"/>
      <c r="X40" s="48" t="str">
        <f t="shared" si="9"/>
        <v/>
      </c>
      <c r="Y40" s="45"/>
      <c r="Z40" s="46" t="str">
        <f t="shared" si="10"/>
        <v xml:space="preserve"> </v>
      </c>
      <c r="AA40" s="47"/>
      <c r="AB40" s="48" t="str">
        <f t="shared" si="11"/>
        <v/>
      </c>
      <c r="AC40" s="95" t="str">
        <f t="shared" si="12"/>
        <v/>
      </c>
      <c r="AD40" s="44"/>
      <c r="AE40" s="49" t="s">
        <v>132</v>
      </c>
      <c r="AF40" s="49"/>
      <c r="AG40" s="50" t="str">
        <f>IF(B40="","",IF(AE40="無",VLOOKUP($B40,教室毎の料金!$C$6:$H$54,5),VLOOKUP($B40,教室毎の料金!$C$6:$H$54,6)))</f>
        <v/>
      </c>
      <c r="AH40" s="51" t="str">
        <f t="shared" si="14"/>
        <v/>
      </c>
      <c r="AI40" s="52" t="str">
        <f t="shared" si="13"/>
        <v/>
      </c>
      <c r="AK40" s="26" t="s">
        <v>60</v>
      </c>
    </row>
    <row r="41" spans="1:37" x14ac:dyDescent="0.4">
      <c r="A41" s="41">
        <v>20</v>
      </c>
      <c r="B41" s="42"/>
      <c r="C41" s="43" t="str">
        <f>IF($B41="","",VLOOKUP($B41,教室毎の料金!$C$6:$H$54,2))</f>
        <v/>
      </c>
      <c r="D41" s="44"/>
      <c r="E41" s="45"/>
      <c r="F41" s="46" t="str">
        <f t="shared" si="0"/>
        <v xml:space="preserve"> </v>
      </c>
      <c r="G41" s="47"/>
      <c r="H41" s="48" t="str">
        <f t="shared" si="1"/>
        <v/>
      </c>
      <c r="I41" s="45"/>
      <c r="J41" s="46" t="str">
        <f t="shared" si="2"/>
        <v xml:space="preserve"> </v>
      </c>
      <c r="K41" s="47"/>
      <c r="L41" s="48" t="str">
        <f t="shared" si="3"/>
        <v/>
      </c>
      <c r="M41" s="45"/>
      <c r="N41" s="46" t="str">
        <f t="shared" si="4"/>
        <v xml:space="preserve"> </v>
      </c>
      <c r="O41" s="47"/>
      <c r="P41" s="48" t="str">
        <f t="shared" si="5"/>
        <v/>
      </c>
      <c r="Q41" s="45"/>
      <c r="R41" s="46" t="str">
        <f t="shared" si="6"/>
        <v xml:space="preserve"> </v>
      </c>
      <c r="S41" s="47"/>
      <c r="T41" s="48" t="str">
        <f t="shared" si="7"/>
        <v/>
      </c>
      <c r="U41" s="45"/>
      <c r="V41" s="46" t="str">
        <f t="shared" si="8"/>
        <v xml:space="preserve"> </v>
      </c>
      <c r="W41" s="47"/>
      <c r="X41" s="48" t="str">
        <f t="shared" si="9"/>
        <v/>
      </c>
      <c r="Y41" s="45"/>
      <c r="Z41" s="46" t="str">
        <f t="shared" si="10"/>
        <v xml:space="preserve"> </v>
      </c>
      <c r="AA41" s="47"/>
      <c r="AB41" s="48" t="str">
        <f t="shared" si="11"/>
        <v/>
      </c>
      <c r="AC41" s="95" t="str">
        <f t="shared" si="12"/>
        <v/>
      </c>
      <c r="AD41" s="44"/>
      <c r="AE41" s="49" t="s">
        <v>132</v>
      </c>
      <c r="AF41" s="49"/>
      <c r="AG41" s="50" t="str">
        <f>IF(B41="","",IF(AE41="無",VLOOKUP($B41,教室毎の料金!$C$6:$H$54,5),VLOOKUP($B41,教室毎の料金!$C$6:$H$54,6)))</f>
        <v/>
      </c>
      <c r="AH41" s="51" t="str">
        <f t="shared" si="14"/>
        <v/>
      </c>
      <c r="AI41" s="52" t="str">
        <f t="shared" si="13"/>
        <v/>
      </c>
      <c r="AK41" s="26" t="s">
        <v>64</v>
      </c>
    </row>
    <row r="42" spans="1:37" x14ac:dyDescent="0.4">
      <c r="A42" s="41">
        <v>21</v>
      </c>
      <c r="B42" s="42"/>
      <c r="C42" s="43" t="str">
        <f>IF($B42="","",VLOOKUP($B42,教室毎の料金!$C$6:$H$54,2))</f>
        <v/>
      </c>
      <c r="D42" s="44"/>
      <c r="E42" s="45"/>
      <c r="F42" s="46" t="str">
        <f t="shared" si="0"/>
        <v xml:space="preserve"> </v>
      </c>
      <c r="G42" s="47"/>
      <c r="H42" s="48" t="str">
        <f t="shared" si="1"/>
        <v/>
      </c>
      <c r="I42" s="45"/>
      <c r="J42" s="46" t="str">
        <f t="shared" si="2"/>
        <v xml:space="preserve"> </v>
      </c>
      <c r="K42" s="47"/>
      <c r="L42" s="48" t="str">
        <f t="shared" si="3"/>
        <v/>
      </c>
      <c r="M42" s="45"/>
      <c r="N42" s="46" t="str">
        <f t="shared" si="4"/>
        <v xml:space="preserve"> </v>
      </c>
      <c r="O42" s="47"/>
      <c r="P42" s="48" t="str">
        <f t="shared" si="5"/>
        <v/>
      </c>
      <c r="Q42" s="45"/>
      <c r="R42" s="46" t="str">
        <f t="shared" si="6"/>
        <v xml:space="preserve"> </v>
      </c>
      <c r="S42" s="47"/>
      <c r="T42" s="48" t="str">
        <f t="shared" si="7"/>
        <v/>
      </c>
      <c r="U42" s="45"/>
      <c r="V42" s="46" t="str">
        <f t="shared" si="8"/>
        <v xml:space="preserve"> </v>
      </c>
      <c r="W42" s="47"/>
      <c r="X42" s="48" t="str">
        <f t="shared" si="9"/>
        <v/>
      </c>
      <c r="Y42" s="45"/>
      <c r="Z42" s="46" t="str">
        <f t="shared" si="10"/>
        <v xml:space="preserve"> </v>
      </c>
      <c r="AA42" s="47"/>
      <c r="AB42" s="48" t="str">
        <f t="shared" si="11"/>
        <v/>
      </c>
      <c r="AC42" s="95" t="str">
        <f t="shared" si="12"/>
        <v/>
      </c>
      <c r="AD42" s="44"/>
      <c r="AE42" s="49" t="s">
        <v>132</v>
      </c>
      <c r="AF42" s="49"/>
      <c r="AG42" s="50" t="str">
        <f>IF(B42="","",IF(AE42="無",VLOOKUP($B42,教室毎の料金!$C$6:$H$54,5),VLOOKUP($B42,教室毎の料金!$C$6:$H$54,6)))</f>
        <v/>
      </c>
      <c r="AH42" s="51" t="str">
        <f t="shared" si="14"/>
        <v/>
      </c>
      <c r="AI42" s="52" t="str">
        <f t="shared" si="13"/>
        <v/>
      </c>
      <c r="AK42" s="26" t="s">
        <v>66</v>
      </c>
    </row>
    <row r="43" spans="1:37" x14ac:dyDescent="0.4">
      <c r="A43" s="41">
        <v>22</v>
      </c>
      <c r="B43" s="42"/>
      <c r="C43" s="43" t="str">
        <f>IF($B43="","",VLOOKUP($B43,教室毎の料金!$C$6:$H$54,2))</f>
        <v/>
      </c>
      <c r="D43" s="44"/>
      <c r="E43" s="45"/>
      <c r="F43" s="46" t="str">
        <f t="shared" si="0"/>
        <v xml:space="preserve"> </v>
      </c>
      <c r="G43" s="47"/>
      <c r="H43" s="48" t="str">
        <f t="shared" si="1"/>
        <v/>
      </c>
      <c r="I43" s="45"/>
      <c r="J43" s="46" t="str">
        <f t="shared" si="2"/>
        <v xml:space="preserve"> </v>
      </c>
      <c r="K43" s="47"/>
      <c r="L43" s="48" t="str">
        <f t="shared" si="3"/>
        <v/>
      </c>
      <c r="M43" s="45"/>
      <c r="N43" s="46" t="str">
        <f t="shared" si="4"/>
        <v xml:space="preserve"> </v>
      </c>
      <c r="O43" s="47"/>
      <c r="P43" s="48" t="str">
        <f t="shared" si="5"/>
        <v/>
      </c>
      <c r="Q43" s="45"/>
      <c r="R43" s="46" t="str">
        <f t="shared" si="6"/>
        <v xml:space="preserve"> </v>
      </c>
      <c r="S43" s="47"/>
      <c r="T43" s="48" t="str">
        <f t="shared" si="7"/>
        <v/>
      </c>
      <c r="U43" s="45"/>
      <c r="V43" s="46" t="str">
        <f t="shared" si="8"/>
        <v xml:space="preserve"> </v>
      </c>
      <c r="W43" s="47"/>
      <c r="X43" s="48" t="str">
        <f t="shared" si="9"/>
        <v/>
      </c>
      <c r="Y43" s="45"/>
      <c r="Z43" s="46" t="str">
        <f t="shared" si="10"/>
        <v xml:space="preserve"> </v>
      </c>
      <c r="AA43" s="47"/>
      <c r="AB43" s="48" t="str">
        <f t="shared" si="11"/>
        <v/>
      </c>
      <c r="AC43" s="95" t="str">
        <f t="shared" si="12"/>
        <v/>
      </c>
      <c r="AD43" s="44"/>
      <c r="AE43" s="49" t="s">
        <v>132</v>
      </c>
      <c r="AF43" s="49"/>
      <c r="AG43" s="50" t="str">
        <f>IF(B43="","",IF(AE43="無",VLOOKUP($B43,教室毎の料金!$C$6:$H$54,5),VLOOKUP($B43,教室毎の料金!$C$6:$H$54,6)))</f>
        <v/>
      </c>
      <c r="AH43" s="51" t="str">
        <f t="shared" si="14"/>
        <v/>
      </c>
      <c r="AI43" s="52" t="str">
        <f t="shared" si="13"/>
        <v/>
      </c>
      <c r="AK43" s="26" t="s">
        <v>69</v>
      </c>
    </row>
    <row r="44" spans="1:37" x14ac:dyDescent="0.4">
      <c r="A44" s="41">
        <v>23</v>
      </c>
      <c r="B44" s="42"/>
      <c r="C44" s="43" t="str">
        <f>IF($B44="","",VLOOKUP($B44,教室毎の料金!$C$6:$H$54,2))</f>
        <v/>
      </c>
      <c r="D44" s="44"/>
      <c r="E44" s="45"/>
      <c r="F44" s="46" t="str">
        <f t="shared" si="0"/>
        <v xml:space="preserve"> </v>
      </c>
      <c r="G44" s="47"/>
      <c r="H44" s="48" t="str">
        <f t="shared" si="1"/>
        <v/>
      </c>
      <c r="I44" s="45"/>
      <c r="J44" s="46" t="str">
        <f t="shared" si="2"/>
        <v xml:space="preserve"> </v>
      </c>
      <c r="K44" s="47"/>
      <c r="L44" s="48" t="str">
        <f t="shared" si="3"/>
        <v/>
      </c>
      <c r="M44" s="45"/>
      <c r="N44" s="46" t="str">
        <f t="shared" si="4"/>
        <v xml:space="preserve"> </v>
      </c>
      <c r="O44" s="47"/>
      <c r="P44" s="48" t="str">
        <f t="shared" si="5"/>
        <v/>
      </c>
      <c r="Q44" s="45"/>
      <c r="R44" s="46" t="str">
        <f t="shared" si="6"/>
        <v xml:space="preserve"> </v>
      </c>
      <c r="S44" s="47"/>
      <c r="T44" s="48" t="str">
        <f t="shared" si="7"/>
        <v/>
      </c>
      <c r="U44" s="45"/>
      <c r="V44" s="46" t="str">
        <f t="shared" si="8"/>
        <v xml:space="preserve"> </v>
      </c>
      <c r="W44" s="47"/>
      <c r="X44" s="48" t="str">
        <f t="shared" si="9"/>
        <v/>
      </c>
      <c r="Y44" s="45"/>
      <c r="Z44" s="46" t="str">
        <f t="shared" si="10"/>
        <v xml:space="preserve"> </v>
      </c>
      <c r="AA44" s="47"/>
      <c r="AB44" s="48" t="str">
        <f t="shared" si="11"/>
        <v/>
      </c>
      <c r="AC44" s="95" t="str">
        <f t="shared" si="12"/>
        <v/>
      </c>
      <c r="AD44" s="44"/>
      <c r="AE44" s="49" t="s">
        <v>132</v>
      </c>
      <c r="AF44" s="49"/>
      <c r="AG44" s="50" t="str">
        <f>IF(B44="","",IF(AE44="無",VLOOKUP($B44,教室毎の料金!$C$6:$H$54,5),VLOOKUP($B44,教室毎の料金!$C$6:$H$54,6)))</f>
        <v/>
      </c>
      <c r="AH44" s="51" t="str">
        <f t="shared" si="14"/>
        <v/>
      </c>
      <c r="AI44" s="52" t="str">
        <f t="shared" si="13"/>
        <v/>
      </c>
      <c r="AK44" s="26" t="s">
        <v>70</v>
      </c>
    </row>
    <row r="45" spans="1:37" x14ac:dyDescent="0.4">
      <c r="A45" s="41">
        <v>24</v>
      </c>
      <c r="B45" s="42"/>
      <c r="C45" s="43" t="str">
        <f>IF($B45="","",VLOOKUP($B45,教室毎の料金!$C$6:$H$54,2))</f>
        <v/>
      </c>
      <c r="D45" s="44"/>
      <c r="E45" s="45"/>
      <c r="F45" s="46" t="str">
        <f t="shared" si="0"/>
        <v xml:space="preserve"> </v>
      </c>
      <c r="G45" s="47"/>
      <c r="H45" s="48" t="str">
        <f t="shared" si="1"/>
        <v/>
      </c>
      <c r="I45" s="45"/>
      <c r="J45" s="46" t="str">
        <f t="shared" si="2"/>
        <v xml:space="preserve"> </v>
      </c>
      <c r="K45" s="47"/>
      <c r="L45" s="48" t="str">
        <f t="shared" si="3"/>
        <v/>
      </c>
      <c r="M45" s="45"/>
      <c r="N45" s="46" t="str">
        <f t="shared" si="4"/>
        <v xml:space="preserve"> </v>
      </c>
      <c r="O45" s="47"/>
      <c r="P45" s="48" t="str">
        <f t="shared" si="5"/>
        <v/>
      </c>
      <c r="Q45" s="45"/>
      <c r="R45" s="46" t="str">
        <f t="shared" si="6"/>
        <v xml:space="preserve"> </v>
      </c>
      <c r="S45" s="47"/>
      <c r="T45" s="48" t="str">
        <f t="shared" si="7"/>
        <v/>
      </c>
      <c r="U45" s="45"/>
      <c r="V45" s="46" t="str">
        <f t="shared" si="8"/>
        <v xml:space="preserve"> </v>
      </c>
      <c r="W45" s="47"/>
      <c r="X45" s="48" t="str">
        <f t="shared" si="9"/>
        <v/>
      </c>
      <c r="Y45" s="45"/>
      <c r="Z45" s="46" t="str">
        <f t="shared" si="10"/>
        <v xml:space="preserve"> </v>
      </c>
      <c r="AA45" s="47"/>
      <c r="AB45" s="48" t="str">
        <f t="shared" si="11"/>
        <v/>
      </c>
      <c r="AC45" s="95" t="str">
        <f t="shared" si="12"/>
        <v/>
      </c>
      <c r="AD45" s="44"/>
      <c r="AE45" s="49" t="s">
        <v>132</v>
      </c>
      <c r="AF45" s="49"/>
      <c r="AG45" s="50" t="str">
        <f>IF(B45="","",IF(AE45="無",VLOOKUP($B45,教室毎の料金!$C$6:$H$54,5),VLOOKUP($B45,教室毎の料金!$C$6:$H$54,6)))</f>
        <v/>
      </c>
      <c r="AH45" s="51" t="str">
        <f t="shared" si="14"/>
        <v/>
      </c>
      <c r="AI45" s="52" t="str">
        <f t="shared" si="13"/>
        <v/>
      </c>
      <c r="AK45" s="26" t="s">
        <v>71</v>
      </c>
    </row>
    <row r="46" spans="1:37" x14ac:dyDescent="0.4">
      <c r="A46" s="41">
        <v>25</v>
      </c>
      <c r="B46" s="42"/>
      <c r="C46" s="43" t="str">
        <f>IF($B46="","",VLOOKUP($B46,教室毎の料金!$C$6:$H$54,2))</f>
        <v/>
      </c>
      <c r="D46" s="44"/>
      <c r="E46" s="45"/>
      <c r="F46" s="46" t="str">
        <f t="shared" si="0"/>
        <v xml:space="preserve"> </v>
      </c>
      <c r="G46" s="47"/>
      <c r="H46" s="48" t="str">
        <f t="shared" si="1"/>
        <v/>
      </c>
      <c r="I46" s="45"/>
      <c r="J46" s="46" t="str">
        <f t="shared" si="2"/>
        <v xml:space="preserve"> </v>
      </c>
      <c r="K46" s="47"/>
      <c r="L46" s="48" t="str">
        <f t="shared" si="3"/>
        <v/>
      </c>
      <c r="M46" s="45"/>
      <c r="N46" s="46" t="str">
        <f t="shared" si="4"/>
        <v xml:space="preserve"> </v>
      </c>
      <c r="O46" s="47"/>
      <c r="P46" s="48" t="str">
        <f t="shared" si="5"/>
        <v/>
      </c>
      <c r="Q46" s="45"/>
      <c r="R46" s="46" t="str">
        <f t="shared" si="6"/>
        <v xml:space="preserve"> </v>
      </c>
      <c r="S46" s="47"/>
      <c r="T46" s="48" t="str">
        <f t="shared" si="7"/>
        <v/>
      </c>
      <c r="U46" s="45"/>
      <c r="V46" s="46" t="str">
        <f t="shared" si="8"/>
        <v xml:space="preserve"> </v>
      </c>
      <c r="W46" s="47"/>
      <c r="X46" s="48" t="str">
        <f t="shared" si="9"/>
        <v/>
      </c>
      <c r="Y46" s="45"/>
      <c r="Z46" s="46" t="str">
        <f t="shared" si="10"/>
        <v xml:space="preserve"> </v>
      </c>
      <c r="AA46" s="47"/>
      <c r="AB46" s="48" t="str">
        <f t="shared" si="11"/>
        <v/>
      </c>
      <c r="AC46" s="95" t="str">
        <f t="shared" si="12"/>
        <v/>
      </c>
      <c r="AD46" s="44"/>
      <c r="AE46" s="49" t="s">
        <v>132</v>
      </c>
      <c r="AF46" s="49"/>
      <c r="AG46" s="50" t="str">
        <f>IF(B46="","",IF(AE46="無",VLOOKUP($B46,教室毎の料金!$C$6:$H$54,5),VLOOKUP($B46,教室毎の料金!$C$6:$H$54,6)))</f>
        <v/>
      </c>
      <c r="AH46" s="51" t="str">
        <f t="shared" si="14"/>
        <v/>
      </c>
      <c r="AI46" s="52" t="str">
        <f t="shared" si="13"/>
        <v/>
      </c>
      <c r="AK46" s="26" t="s">
        <v>72</v>
      </c>
    </row>
    <row r="47" spans="1:37" x14ac:dyDescent="0.4">
      <c r="A47" s="41">
        <v>26</v>
      </c>
      <c r="B47" s="42"/>
      <c r="C47" s="43" t="str">
        <f>IF($B47="","",VLOOKUP($B47,教室毎の料金!$C$6:$H$54,2))</f>
        <v/>
      </c>
      <c r="D47" s="44"/>
      <c r="E47" s="45"/>
      <c r="F47" s="46" t="str">
        <f t="shared" si="0"/>
        <v xml:space="preserve"> </v>
      </c>
      <c r="G47" s="47"/>
      <c r="H47" s="48" t="str">
        <f t="shared" si="1"/>
        <v/>
      </c>
      <c r="I47" s="45"/>
      <c r="J47" s="46" t="str">
        <f t="shared" si="2"/>
        <v xml:space="preserve"> </v>
      </c>
      <c r="K47" s="47"/>
      <c r="L47" s="48" t="str">
        <f t="shared" si="3"/>
        <v/>
      </c>
      <c r="M47" s="45"/>
      <c r="N47" s="46" t="str">
        <f t="shared" si="4"/>
        <v xml:space="preserve"> </v>
      </c>
      <c r="O47" s="47"/>
      <c r="P47" s="48" t="str">
        <f t="shared" si="5"/>
        <v/>
      </c>
      <c r="Q47" s="45"/>
      <c r="R47" s="46" t="str">
        <f t="shared" si="6"/>
        <v xml:space="preserve"> </v>
      </c>
      <c r="S47" s="47"/>
      <c r="T47" s="48" t="str">
        <f t="shared" si="7"/>
        <v/>
      </c>
      <c r="U47" s="45"/>
      <c r="V47" s="46" t="str">
        <f t="shared" si="8"/>
        <v xml:space="preserve"> </v>
      </c>
      <c r="W47" s="47"/>
      <c r="X47" s="48" t="str">
        <f t="shared" si="9"/>
        <v/>
      </c>
      <c r="Y47" s="45"/>
      <c r="Z47" s="46" t="str">
        <f t="shared" si="10"/>
        <v xml:space="preserve"> </v>
      </c>
      <c r="AA47" s="47"/>
      <c r="AB47" s="48" t="str">
        <f t="shared" si="11"/>
        <v/>
      </c>
      <c r="AC47" s="95" t="str">
        <f t="shared" si="12"/>
        <v/>
      </c>
      <c r="AD47" s="44"/>
      <c r="AE47" s="49" t="s">
        <v>132</v>
      </c>
      <c r="AF47" s="49"/>
      <c r="AG47" s="50" t="str">
        <f>IF(B47="","",IF(AE47="無",VLOOKUP($B47,教室毎の料金!$C$6:$H$54,5),VLOOKUP($B47,教室毎の料金!$C$6:$H$54,6)))</f>
        <v/>
      </c>
      <c r="AH47" s="51" t="str">
        <f t="shared" si="14"/>
        <v/>
      </c>
      <c r="AI47" s="52" t="str">
        <f t="shared" si="13"/>
        <v/>
      </c>
      <c r="AK47" s="26" t="s">
        <v>75</v>
      </c>
    </row>
    <row r="48" spans="1:37" x14ac:dyDescent="0.4">
      <c r="A48" s="41">
        <v>27</v>
      </c>
      <c r="B48" s="42"/>
      <c r="C48" s="43" t="str">
        <f>IF($B48="","",VLOOKUP($B48,教室毎の料金!$C$6:$H$54,2))</f>
        <v/>
      </c>
      <c r="D48" s="44"/>
      <c r="E48" s="45"/>
      <c r="F48" s="46" t="str">
        <f t="shared" si="0"/>
        <v xml:space="preserve"> </v>
      </c>
      <c r="G48" s="47"/>
      <c r="H48" s="48" t="str">
        <f t="shared" si="1"/>
        <v/>
      </c>
      <c r="I48" s="45"/>
      <c r="J48" s="46" t="str">
        <f t="shared" si="2"/>
        <v xml:space="preserve"> </v>
      </c>
      <c r="K48" s="47"/>
      <c r="L48" s="48" t="str">
        <f t="shared" si="3"/>
        <v/>
      </c>
      <c r="M48" s="45"/>
      <c r="N48" s="46" t="str">
        <f t="shared" si="4"/>
        <v xml:space="preserve"> </v>
      </c>
      <c r="O48" s="47"/>
      <c r="P48" s="48" t="str">
        <f t="shared" si="5"/>
        <v/>
      </c>
      <c r="Q48" s="45"/>
      <c r="R48" s="46" t="str">
        <f t="shared" si="6"/>
        <v xml:space="preserve"> </v>
      </c>
      <c r="S48" s="47"/>
      <c r="T48" s="48" t="str">
        <f t="shared" si="7"/>
        <v/>
      </c>
      <c r="U48" s="45"/>
      <c r="V48" s="46" t="str">
        <f t="shared" si="8"/>
        <v xml:space="preserve"> </v>
      </c>
      <c r="W48" s="47"/>
      <c r="X48" s="48" t="str">
        <f t="shared" si="9"/>
        <v/>
      </c>
      <c r="Y48" s="45"/>
      <c r="Z48" s="46" t="str">
        <f t="shared" si="10"/>
        <v xml:space="preserve"> </v>
      </c>
      <c r="AA48" s="47"/>
      <c r="AB48" s="48" t="str">
        <f t="shared" si="11"/>
        <v/>
      </c>
      <c r="AC48" s="95" t="str">
        <f t="shared" si="12"/>
        <v/>
      </c>
      <c r="AD48" s="44"/>
      <c r="AE48" s="49" t="s">
        <v>132</v>
      </c>
      <c r="AF48" s="49"/>
      <c r="AG48" s="50" t="str">
        <f>IF(B48="","",IF(AE48="無",VLOOKUP($B48,教室毎の料金!$C$6:$H$54,5),VLOOKUP($B48,教室毎の料金!$C$6:$H$54,6)))</f>
        <v/>
      </c>
      <c r="AH48" s="51" t="str">
        <f t="shared" si="14"/>
        <v/>
      </c>
      <c r="AI48" s="52" t="str">
        <f t="shared" si="13"/>
        <v/>
      </c>
      <c r="AK48" s="26" t="s">
        <v>78</v>
      </c>
    </row>
    <row r="49" spans="1:37" x14ac:dyDescent="0.4">
      <c r="A49" s="41">
        <v>28</v>
      </c>
      <c r="B49" s="42"/>
      <c r="C49" s="43" t="str">
        <f>IF($B49="","",VLOOKUP($B49,教室毎の料金!$C$6:$H$54,2))</f>
        <v/>
      </c>
      <c r="D49" s="44"/>
      <c r="E49" s="45"/>
      <c r="F49" s="46" t="str">
        <f t="shared" si="0"/>
        <v xml:space="preserve"> </v>
      </c>
      <c r="G49" s="47"/>
      <c r="H49" s="48" t="str">
        <f t="shared" si="1"/>
        <v/>
      </c>
      <c r="I49" s="45"/>
      <c r="J49" s="46" t="str">
        <f t="shared" si="2"/>
        <v xml:space="preserve"> </v>
      </c>
      <c r="K49" s="47"/>
      <c r="L49" s="48" t="str">
        <f t="shared" si="3"/>
        <v/>
      </c>
      <c r="M49" s="45"/>
      <c r="N49" s="46" t="str">
        <f t="shared" si="4"/>
        <v xml:space="preserve"> </v>
      </c>
      <c r="O49" s="47"/>
      <c r="P49" s="48" t="str">
        <f t="shared" si="5"/>
        <v/>
      </c>
      <c r="Q49" s="45"/>
      <c r="R49" s="46" t="str">
        <f t="shared" si="6"/>
        <v xml:space="preserve"> </v>
      </c>
      <c r="S49" s="47"/>
      <c r="T49" s="48" t="str">
        <f t="shared" si="7"/>
        <v/>
      </c>
      <c r="U49" s="45"/>
      <c r="V49" s="46" t="str">
        <f t="shared" si="8"/>
        <v xml:space="preserve"> </v>
      </c>
      <c r="W49" s="47"/>
      <c r="X49" s="48" t="str">
        <f t="shared" si="9"/>
        <v/>
      </c>
      <c r="Y49" s="45"/>
      <c r="Z49" s="46" t="str">
        <f t="shared" si="10"/>
        <v xml:space="preserve"> </v>
      </c>
      <c r="AA49" s="47"/>
      <c r="AB49" s="48" t="str">
        <f t="shared" si="11"/>
        <v/>
      </c>
      <c r="AC49" s="95" t="str">
        <f t="shared" si="12"/>
        <v/>
      </c>
      <c r="AD49" s="44"/>
      <c r="AE49" s="49" t="s">
        <v>132</v>
      </c>
      <c r="AF49" s="49"/>
      <c r="AG49" s="50" t="str">
        <f>IF(B49="","",IF(AE49="無",VLOOKUP($B49,教室毎の料金!$C$6:$H$54,5),VLOOKUP($B49,教室毎の料金!$C$6:$H$54,6)))</f>
        <v/>
      </c>
      <c r="AH49" s="51" t="str">
        <f t="shared" si="14"/>
        <v/>
      </c>
      <c r="AI49" s="52" t="str">
        <f t="shared" si="13"/>
        <v/>
      </c>
      <c r="AK49" s="26" t="s">
        <v>80</v>
      </c>
    </row>
    <row r="50" spans="1:37" x14ac:dyDescent="0.4">
      <c r="A50" s="41">
        <v>29</v>
      </c>
      <c r="B50" s="42"/>
      <c r="C50" s="43" t="str">
        <f>IF($B50="","",VLOOKUP($B50,教室毎の料金!$C$6:$H$54,2))</f>
        <v/>
      </c>
      <c r="D50" s="44"/>
      <c r="E50" s="45"/>
      <c r="F50" s="46" t="str">
        <f t="shared" si="0"/>
        <v xml:space="preserve"> </v>
      </c>
      <c r="G50" s="47"/>
      <c r="H50" s="48" t="str">
        <f t="shared" si="1"/>
        <v/>
      </c>
      <c r="I50" s="45"/>
      <c r="J50" s="46" t="str">
        <f t="shared" si="2"/>
        <v xml:space="preserve"> </v>
      </c>
      <c r="K50" s="47"/>
      <c r="L50" s="48" t="str">
        <f t="shared" si="3"/>
        <v/>
      </c>
      <c r="M50" s="45"/>
      <c r="N50" s="46" t="str">
        <f t="shared" si="4"/>
        <v xml:space="preserve"> </v>
      </c>
      <c r="O50" s="47"/>
      <c r="P50" s="48" t="str">
        <f t="shared" si="5"/>
        <v/>
      </c>
      <c r="Q50" s="45"/>
      <c r="R50" s="46" t="str">
        <f t="shared" si="6"/>
        <v xml:space="preserve"> </v>
      </c>
      <c r="S50" s="47"/>
      <c r="T50" s="48" t="str">
        <f t="shared" si="7"/>
        <v/>
      </c>
      <c r="U50" s="45"/>
      <c r="V50" s="46" t="str">
        <f t="shared" si="8"/>
        <v xml:space="preserve"> </v>
      </c>
      <c r="W50" s="47"/>
      <c r="X50" s="48" t="str">
        <f t="shared" si="9"/>
        <v/>
      </c>
      <c r="Y50" s="45"/>
      <c r="Z50" s="46" t="str">
        <f t="shared" si="10"/>
        <v xml:space="preserve"> </v>
      </c>
      <c r="AA50" s="47"/>
      <c r="AB50" s="48" t="str">
        <f t="shared" si="11"/>
        <v/>
      </c>
      <c r="AC50" s="95" t="str">
        <f t="shared" si="12"/>
        <v/>
      </c>
      <c r="AD50" s="44"/>
      <c r="AE50" s="49" t="s">
        <v>132</v>
      </c>
      <c r="AF50" s="49"/>
      <c r="AG50" s="50" t="str">
        <f>IF(B50="","",IF(AE50="無",VLOOKUP($B50,教室毎の料金!$C$6:$H$54,5),VLOOKUP($B50,教室毎の料金!$C$6:$H$54,6)))</f>
        <v/>
      </c>
      <c r="AH50" s="51" t="str">
        <f t="shared" si="14"/>
        <v/>
      </c>
      <c r="AI50" s="52" t="str">
        <f t="shared" si="13"/>
        <v/>
      </c>
      <c r="AK50" s="26" t="s">
        <v>81</v>
      </c>
    </row>
    <row r="51" spans="1:37" x14ac:dyDescent="0.4">
      <c r="A51" s="41">
        <v>30</v>
      </c>
      <c r="B51" s="42"/>
      <c r="C51" s="43" t="str">
        <f>IF($B51="","",VLOOKUP($B51,教室毎の料金!$C$6:$H$54,2))</f>
        <v/>
      </c>
      <c r="D51" s="44"/>
      <c r="E51" s="45"/>
      <c r="F51" s="46" t="str">
        <f t="shared" si="0"/>
        <v xml:space="preserve"> </v>
      </c>
      <c r="G51" s="47"/>
      <c r="H51" s="48" t="str">
        <f t="shared" si="1"/>
        <v/>
      </c>
      <c r="I51" s="45"/>
      <c r="J51" s="46" t="str">
        <f t="shared" si="2"/>
        <v xml:space="preserve"> </v>
      </c>
      <c r="K51" s="47"/>
      <c r="L51" s="48" t="str">
        <f t="shared" si="3"/>
        <v/>
      </c>
      <c r="M51" s="45"/>
      <c r="N51" s="46" t="str">
        <f t="shared" si="4"/>
        <v xml:space="preserve"> </v>
      </c>
      <c r="O51" s="47"/>
      <c r="P51" s="48" t="str">
        <f t="shared" si="5"/>
        <v/>
      </c>
      <c r="Q51" s="45"/>
      <c r="R51" s="46" t="str">
        <f t="shared" si="6"/>
        <v xml:space="preserve"> </v>
      </c>
      <c r="S51" s="47"/>
      <c r="T51" s="48" t="str">
        <f t="shared" si="7"/>
        <v/>
      </c>
      <c r="U51" s="45"/>
      <c r="V51" s="46" t="str">
        <f t="shared" si="8"/>
        <v xml:space="preserve"> </v>
      </c>
      <c r="W51" s="47"/>
      <c r="X51" s="48" t="str">
        <f t="shared" si="9"/>
        <v/>
      </c>
      <c r="Y51" s="45"/>
      <c r="Z51" s="46" t="str">
        <f t="shared" si="10"/>
        <v xml:space="preserve"> </v>
      </c>
      <c r="AA51" s="47"/>
      <c r="AB51" s="48" t="str">
        <f t="shared" si="11"/>
        <v/>
      </c>
      <c r="AC51" s="95" t="str">
        <f t="shared" si="12"/>
        <v/>
      </c>
      <c r="AD51" s="44"/>
      <c r="AE51" s="49" t="s">
        <v>132</v>
      </c>
      <c r="AF51" s="49"/>
      <c r="AG51" s="50" t="str">
        <f>IF(B51="","",IF(AE51="無",VLOOKUP($B51,教室毎の料金!$C$6:$H$54,5),VLOOKUP($B51,教室毎の料金!$C$6:$H$54,6)))</f>
        <v/>
      </c>
      <c r="AH51" s="51" t="str">
        <f t="shared" si="14"/>
        <v/>
      </c>
      <c r="AI51" s="52" t="str">
        <f t="shared" si="13"/>
        <v/>
      </c>
      <c r="AK51" s="26" t="s">
        <v>83</v>
      </c>
    </row>
    <row r="52" spans="1:37" x14ac:dyDescent="0.4">
      <c r="A52" s="41">
        <v>31</v>
      </c>
      <c r="B52" s="42"/>
      <c r="C52" s="43" t="str">
        <f>IF($B52="","",VLOOKUP($B52,教室毎の料金!$C$6:$H$54,2))</f>
        <v/>
      </c>
      <c r="D52" s="44"/>
      <c r="E52" s="45"/>
      <c r="F52" s="46" t="str">
        <f t="shared" si="0"/>
        <v xml:space="preserve"> </v>
      </c>
      <c r="G52" s="47"/>
      <c r="H52" s="48" t="str">
        <f t="shared" si="1"/>
        <v/>
      </c>
      <c r="I52" s="45"/>
      <c r="J52" s="46" t="str">
        <f t="shared" si="2"/>
        <v xml:space="preserve"> </v>
      </c>
      <c r="K52" s="47"/>
      <c r="L52" s="48" t="str">
        <f t="shared" si="3"/>
        <v/>
      </c>
      <c r="M52" s="45"/>
      <c r="N52" s="46" t="str">
        <f t="shared" si="4"/>
        <v xml:space="preserve"> </v>
      </c>
      <c r="O52" s="47"/>
      <c r="P52" s="48" t="str">
        <f t="shared" si="5"/>
        <v/>
      </c>
      <c r="Q52" s="45"/>
      <c r="R52" s="46" t="str">
        <f t="shared" si="6"/>
        <v xml:space="preserve"> </v>
      </c>
      <c r="S52" s="47"/>
      <c r="T52" s="48" t="str">
        <f t="shared" si="7"/>
        <v/>
      </c>
      <c r="U52" s="45"/>
      <c r="V52" s="46" t="str">
        <f t="shared" si="8"/>
        <v xml:space="preserve"> </v>
      </c>
      <c r="W52" s="47"/>
      <c r="X52" s="48" t="str">
        <f t="shared" si="9"/>
        <v/>
      </c>
      <c r="Y52" s="45"/>
      <c r="Z52" s="46" t="str">
        <f t="shared" si="10"/>
        <v xml:space="preserve"> </v>
      </c>
      <c r="AA52" s="47"/>
      <c r="AB52" s="48" t="str">
        <f t="shared" si="11"/>
        <v/>
      </c>
      <c r="AC52" s="95" t="str">
        <f t="shared" si="12"/>
        <v/>
      </c>
      <c r="AD52" s="44"/>
      <c r="AE52" s="49" t="s">
        <v>132</v>
      </c>
      <c r="AF52" s="49"/>
      <c r="AG52" s="50" t="str">
        <f>IF(B52="","",IF(AE52="無",VLOOKUP($B52,教室毎の料金!$C$6:$H$54,5),VLOOKUP($B52,教室毎の料金!$C$6:$H$54,6)))</f>
        <v/>
      </c>
      <c r="AH52" s="51" t="str">
        <f t="shared" si="14"/>
        <v/>
      </c>
      <c r="AI52" s="52" t="str">
        <f t="shared" si="13"/>
        <v/>
      </c>
      <c r="AK52" s="26" t="s">
        <v>85</v>
      </c>
    </row>
    <row r="53" spans="1:37" x14ac:dyDescent="0.4">
      <c r="A53" s="41">
        <v>32</v>
      </c>
      <c r="B53" s="42"/>
      <c r="C53" s="43" t="str">
        <f>IF($B53="","",VLOOKUP($B53,教室毎の料金!$C$6:$H$54,2))</f>
        <v/>
      </c>
      <c r="D53" s="44"/>
      <c r="E53" s="45"/>
      <c r="F53" s="46" t="str">
        <f t="shared" si="0"/>
        <v xml:space="preserve"> </v>
      </c>
      <c r="G53" s="47"/>
      <c r="H53" s="48" t="str">
        <f t="shared" si="1"/>
        <v/>
      </c>
      <c r="I53" s="45"/>
      <c r="J53" s="46" t="str">
        <f t="shared" si="2"/>
        <v xml:space="preserve"> </v>
      </c>
      <c r="K53" s="47"/>
      <c r="L53" s="48" t="str">
        <f t="shared" si="3"/>
        <v/>
      </c>
      <c r="M53" s="45"/>
      <c r="N53" s="46" t="str">
        <f t="shared" si="4"/>
        <v xml:space="preserve"> </v>
      </c>
      <c r="O53" s="47"/>
      <c r="P53" s="48" t="str">
        <f t="shared" si="5"/>
        <v/>
      </c>
      <c r="Q53" s="45"/>
      <c r="R53" s="46" t="str">
        <f t="shared" si="6"/>
        <v xml:space="preserve"> </v>
      </c>
      <c r="S53" s="47"/>
      <c r="T53" s="48" t="str">
        <f t="shared" si="7"/>
        <v/>
      </c>
      <c r="U53" s="45"/>
      <c r="V53" s="46" t="str">
        <f t="shared" si="8"/>
        <v xml:space="preserve"> </v>
      </c>
      <c r="W53" s="47"/>
      <c r="X53" s="48" t="str">
        <f t="shared" si="9"/>
        <v/>
      </c>
      <c r="Y53" s="45"/>
      <c r="Z53" s="46" t="str">
        <f t="shared" si="10"/>
        <v xml:space="preserve"> </v>
      </c>
      <c r="AA53" s="47"/>
      <c r="AB53" s="48" t="str">
        <f t="shared" si="11"/>
        <v/>
      </c>
      <c r="AC53" s="95" t="str">
        <f t="shared" ref="AC53:AC76" si="15">IF(AND(E53="",I53="",M53="",Q53="",U53="",Y53=""),"",SUM(H53,L53,P53,T53,X53,AB53))</f>
        <v/>
      </c>
      <c r="AD53" s="44"/>
      <c r="AE53" s="49" t="s">
        <v>132</v>
      </c>
      <c r="AF53" s="49"/>
      <c r="AG53" s="50" t="str">
        <f>IF(B53="","",IF(AE53="無",VLOOKUP($B53,教室毎の料金!$C$6:$H$54,5),VLOOKUP($B53,教室毎の料金!$C$6:$H$54,6)))</f>
        <v/>
      </c>
      <c r="AH53" s="51" t="str">
        <f t="shared" si="14"/>
        <v/>
      </c>
      <c r="AI53" s="52" t="str">
        <f t="shared" si="13"/>
        <v/>
      </c>
      <c r="AK53" s="26" t="s">
        <v>86</v>
      </c>
    </row>
    <row r="54" spans="1:37" x14ac:dyDescent="0.4">
      <c r="A54" s="41">
        <v>33</v>
      </c>
      <c r="B54" s="42"/>
      <c r="C54" s="43" t="str">
        <f>IF($B54="","",VLOOKUP($B54,教室毎の料金!$C$6:$H$54,2))</f>
        <v/>
      </c>
      <c r="D54" s="44"/>
      <c r="E54" s="45"/>
      <c r="F54" s="46" t="str">
        <f t="shared" si="0"/>
        <v xml:space="preserve"> </v>
      </c>
      <c r="G54" s="47"/>
      <c r="H54" s="48" t="str">
        <f t="shared" si="1"/>
        <v/>
      </c>
      <c r="I54" s="45"/>
      <c r="J54" s="46" t="str">
        <f t="shared" si="2"/>
        <v xml:space="preserve"> </v>
      </c>
      <c r="K54" s="47"/>
      <c r="L54" s="48" t="str">
        <f t="shared" si="3"/>
        <v/>
      </c>
      <c r="M54" s="45"/>
      <c r="N54" s="46" t="str">
        <f t="shared" si="4"/>
        <v xml:space="preserve"> </v>
      </c>
      <c r="O54" s="47"/>
      <c r="P54" s="48" t="str">
        <f t="shared" si="5"/>
        <v/>
      </c>
      <c r="Q54" s="45"/>
      <c r="R54" s="46" t="str">
        <f t="shared" si="6"/>
        <v xml:space="preserve"> </v>
      </c>
      <c r="S54" s="47"/>
      <c r="T54" s="48" t="str">
        <f t="shared" si="7"/>
        <v/>
      </c>
      <c r="U54" s="45"/>
      <c r="V54" s="46" t="str">
        <f t="shared" si="8"/>
        <v xml:space="preserve"> </v>
      </c>
      <c r="W54" s="47"/>
      <c r="X54" s="48" t="str">
        <f t="shared" si="9"/>
        <v/>
      </c>
      <c r="Y54" s="45"/>
      <c r="Z54" s="46" t="str">
        <f t="shared" si="10"/>
        <v xml:space="preserve"> </v>
      </c>
      <c r="AA54" s="47"/>
      <c r="AB54" s="48" t="str">
        <f t="shared" si="11"/>
        <v/>
      </c>
      <c r="AC54" s="95" t="str">
        <f t="shared" si="15"/>
        <v/>
      </c>
      <c r="AD54" s="44"/>
      <c r="AE54" s="49" t="s">
        <v>132</v>
      </c>
      <c r="AF54" s="49"/>
      <c r="AG54" s="50" t="str">
        <f>IF(B54="","",IF(AE54="無",VLOOKUP($B54,教室毎の料金!$C$6:$H$54,5),VLOOKUP($B54,教室毎の料金!$C$6:$H$54,6)))</f>
        <v/>
      </c>
      <c r="AH54" s="51" t="str">
        <f t="shared" si="14"/>
        <v/>
      </c>
      <c r="AI54" s="52" t="str">
        <f t="shared" si="13"/>
        <v/>
      </c>
      <c r="AK54" s="26" t="s">
        <v>88</v>
      </c>
    </row>
    <row r="55" spans="1:37" x14ac:dyDescent="0.4">
      <c r="A55" s="41">
        <v>34</v>
      </c>
      <c r="B55" s="42"/>
      <c r="C55" s="43" t="str">
        <f>IF($B55="","",VLOOKUP($B55,教室毎の料金!$C$6:$H$54,2))</f>
        <v/>
      </c>
      <c r="D55" s="44"/>
      <c r="E55" s="45"/>
      <c r="F55" s="46" t="str">
        <f t="shared" si="0"/>
        <v xml:space="preserve"> </v>
      </c>
      <c r="G55" s="47"/>
      <c r="H55" s="48" t="str">
        <f t="shared" si="1"/>
        <v/>
      </c>
      <c r="I55" s="45"/>
      <c r="J55" s="46" t="str">
        <f t="shared" si="2"/>
        <v xml:space="preserve"> </v>
      </c>
      <c r="K55" s="47"/>
      <c r="L55" s="48" t="str">
        <f t="shared" si="3"/>
        <v/>
      </c>
      <c r="M55" s="45"/>
      <c r="N55" s="46" t="str">
        <f t="shared" si="4"/>
        <v xml:space="preserve"> </v>
      </c>
      <c r="O55" s="47"/>
      <c r="P55" s="48" t="str">
        <f t="shared" si="5"/>
        <v/>
      </c>
      <c r="Q55" s="45"/>
      <c r="R55" s="46" t="str">
        <f t="shared" si="6"/>
        <v xml:space="preserve"> </v>
      </c>
      <c r="S55" s="47"/>
      <c r="T55" s="48" t="str">
        <f t="shared" si="7"/>
        <v/>
      </c>
      <c r="U55" s="45"/>
      <c r="V55" s="46" t="str">
        <f t="shared" si="8"/>
        <v xml:space="preserve"> </v>
      </c>
      <c r="W55" s="47"/>
      <c r="X55" s="48" t="str">
        <f t="shared" si="9"/>
        <v/>
      </c>
      <c r="Y55" s="45"/>
      <c r="Z55" s="46" t="str">
        <f t="shared" si="10"/>
        <v xml:space="preserve"> </v>
      </c>
      <c r="AA55" s="47"/>
      <c r="AB55" s="48" t="str">
        <f t="shared" si="11"/>
        <v/>
      </c>
      <c r="AC55" s="95" t="str">
        <f t="shared" si="15"/>
        <v/>
      </c>
      <c r="AD55" s="44"/>
      <c r="AE55" s="49" t="s">
        <v>132</v>
      </c>
      <c r="AF55" s="49"/>
      <c r="AG55" s="50" t="str">
        <f>IF(B55="","",IF(AE55="無",VLOOKUP($B55,教室毎の料金!$C$6:$H$54,5),VLOOKUP($B55,教室毎の料金!$C$6:$H$54,6)))</f>
        <v/>
      </c>
      <c r="AH55" s="51" t="str">
        <f t="shared" si="14"/>
        <v/>
      </c>
      <c r="AI55" s="52" t="str">
        <f t="shared" si="13"/>
        <v/>
      </c>
      <c r="AK55" s="26" t="s">
        <v>91</v>
      </c>
    </row>
    <row r="56" spans="1:37" x14ac:dyDescent="0.4">
      <c r="A56" s="41">
        <v>35</v>
      </c>
      <c r="B56" s="42"/>
      <c r="C56" s="43" t="str">
        <f>IF($B56="","",VLOOKUP($B56,教室毎の料金!$C$6:$H$54,2))</f>
        <v/>
      </c>
      <c r="D56" s="44"/>
      <c r="E56" s="45"/>
      <c r="F56" s="46" t="str">
        <f t="shared" si="0"/>
        <v xml:space="preserve"> </v>
      </c>
      <c r="G56" s="47"/>
      <c r="H56" s="48" t="str">
        <f t="shared" si="1"/>
        <v/>
      </c>
      <c r="I56" s="45"/>
      <c r="J56" s="46" t="str">
        <f t="shared" si="2"/>
        <v xml:space="preserve"> </v>
      </c>
      <c r="K56" s="47"/>
      <c r="L56" s="48" t="str">
        <f t="shared" si="3"/>
        <v/>
      </c>
      <c r="M56" s="45"/>
      <c r="N56" s="46" t="str">
        <f t="shared" si="4"/>
        <v xml:space="preserve"> </v>
      </c>
      <c r="O56" s="47"/>
      <c r="P56" s="48" t="str">
        <f t="shared" si="5"/>
        <v/>
      </c>
      <c r="Q56" s="45"/>
      <c r="R56" s="46" t="str">
        <f t="shared" si="6"/>
        <v xml:space="preserve"> </v>
      </c>
      <c r="S56" s="47"/>
      <c r="T56" s="48" t="str">
        <f t="shared" si="7"/>
        <v/>
      </c>
      <c r="U56" s="45"/>
      <c r="V56" s="46" t="str">
        <f t="shared" si="8"/>
        <v xml:space="preserve"> </v>
      </c>
      <c r="W56" s="47"/>
      <c r="X56" s="48" t="str">
        <f t="shared" si="9"/>
        <v/>
      </c>
      <c r="Y56" s="45"/>
      <c r="Z56" s="46" t="str">
        <f t="shared" si="10"/>
        <v xml:space="preserve"> </v>
      </c>
      <c r="AA56" s="47"/>
      <c r="AB56" s="48" t="str">
        <f t="shared" si="11"/>
        <v/>
      </c>
      <c r="AC56" s="95" t="str">
        <f t="shared" si="15"/>
        <v/>
      </c>
      <c r="AD56" s="44"/>
      <c r="AE56" s="49" t="s">
        <v>132</v>
      </c>
      <c r="AF56" s="49"/>
      <c r="AG56" s="50" t="str">
        <f>IF(B56="","",IF(AE56="無",VLOOKUP($B56,教室毎の料金!$C$6:$H$54,5),VLOOKUP($B56,教室毎の料金!$C$6:$H$54,6)))</f>
        <v/>
      </c>
      <c r="AH56" s="51" t="str">
        <f t="shared" si="14"/>
        <v/>
      </c>
      <c r="AI56" s="52" t="str">
        <f t="shared" si="13"/>
        <v/>
      </c>
      <c r="AK56" s="26" t="s">
        <v>94</v>
      </c>
    </row>
    <row r="57" spans="1:37" x14ac:dyDescent="0.4">
      <c r="A57" s="41">
        <v>36</v>
      </c>
      <c r="B57" s="42"/>
      <c r="C57" s="43" t="str">
        <f>IF($B57="","",VLOOKUP($B57,教室毎の料金!$C$6:$H$54,2))</f>
        <v/>
      </c>
      <c r="D57" s="44"/>
      <c r="E57" s="45"/>
      <c r="F57" s="46" t="str">
        <f t="shared" si="0"/>
        <v xml:space="preserve"> </v>
      </c>
      <c r="G57" s="47"/>
      <c r="H57" s="48" t="str">
        <f t="shared" si="1"/>
        <v/>
      </c>
      <c r="I57" s="45"/>
      <c r="J57" s="46" t="str">
        <f t="shared" si="2"/>
        <v xml:space="preserve"> </v>
      </c>
      <c r="K57" s="47"/>
      <c r="L57" s="48" t="str">
        <f t="shared" si="3"/>
        <v/>
      </c>
      <c r="M57" s="45"/>
      <c r="N57" s="46" t="str">
        <f t="shared" si="4"/>
        <v xml:space="preserve"> </v>
      </c>
      <c r="O57" s="47"/>
      <c r="P57" s="48" t="str">
        <f t="shared" si="5"/>
        <v/>
      </c>
      <c r="Q57" s="45"/>
      <c r="R57" s="46" t="str">
        <f t="shared" si="6"/>
        <v xml:space="preserve"> </v>
      </c>
      <c r="S57" s="47"/>
      <c r="T57" s="48" t="str">
        <f t="shared" si="7"/>
        <v/>
      </c>
      <c r="U57" s="45"/>
      <c r="V57" s="46" t="str">
        <f t="shared" si="8"/>
        <v xml:space="preserve"> </v>
      </c>
      <c r="W57" s="47"/>
      <c r="X57" s="48" t="str">
        <f t="shared" si="9"/>
        <v/>
      </c>
      <c r="Y57" s="45"/>
      <c r="Z57" s="46" t="str">
        <f t="shared" si="10"/>
        <v xml:space="preserve"> </v>
      </c>
      <c r="AA57" s="47"/>
      <c r="AB57" s="48" t="str">
        <f t="shared" si="11"/>
        <v/>
      </c>
      <c r="AC57" s="95" t="str">
        <f t="shared" si="15"/>
        <v/>
      </c>
      <c r="AD57" s="44"/>
      <c r="AE57" s="49" t="s">
        <v>132</v>
      </c>
      <c r="AF57" s="49"/>
      <c r="AG57" s="50" t="str">
        <f>IF(B57="","",IF(AE57="無",VLOOKUP($B57,教室毎の料金!$C$6:$H$54,5),VLOOKUP($B57,教室毎の料金!$C$6:$H$54,6)))</f>
        <v/>
      </c>
      <c r="AH57" s="51" t="str">
        <f t="shared" si="14"/>
        <v/>
      </c>
      <c r="AI57" s="52" t="str">
        <f t="shared" si="13"/>
        <v/>
      </c>
      <c r="AK57" s="26" t="s">
        <v>96</v>
      </c>
    </row>
    <row r="58" spans="1:37" x14ac:dyDescent="0.4">
      <c r="A58" s="41">
        <v>37</v>
      </c>
      <c r="B58" s="42"/>
      <c r="C58" s="43" t="str">
        <f>IF($B58="","",VLOOKUP($B58,教室毎の料金!$C$6:$H$54,2))</f>
        <v/>
      </c>
      <c r="D58" s="44"/>
      <c r="E58" s="45"/>
      <c r="F58" s="46" t="str">
        <f t="shared" si="0"/>
        <v xml:space="preserve"> </v>
      </c>
      <c r="G58" s="47"/>
      <c r="H58" s="48" t="str">
        <f t="shared" si="1"/>
        <v/>
      </c>
      <c r="I58" s="45"/>
      <c r="J58" s="46" t="str">
        <f t="shared" si="2"/>
        <v xml:space="preserve"> </v>
      </c>
      <c r="K58" s="47"/>
      <c r="L58" s="48" t="str">
        <f t="shared" si="3"/>
        <v/>
      </c>
      <c r="M58" s="45"/>
      <c r="N58" s="46" t="str">
        <f t="shared" si="4"/>
        <v xml:space="preserve"> </v>
      </c>
      <c r="O58" s="47"/>
      <c r="P58" s="48" t="str">
        <f t="shared" si="5"/>
        <v/>
      </c>
      <c r="Q58" s="45"/>
      <c r="R58" s="46" t="str">
        <f t="shared" si="6"/>
        <v xml:space="preserve"> </v>
      </c>
      <c r="S58" s="47"/>
      <c r="T58" s="48" t="str">
        <f t="shared" si="7"/>
        <v/>
      </c>
      <c r="U58" s="45"/>
      <c r="V58" s="46" t="str">
        <f t="shared" si="8"/>
        <v xml:space="preserve"> </v>
      </c>
      <c r="W58" s="47"/>
      <c r="X58" s="48" t="str">
        <f t="shared" si="9"/>
        <v/>
      </c>
      <c r="Y58" s="45"/>
      <c r="Z58" s="46" t="str">
        <f t="shared" si="10"/>
        <v xml:space="preserve"> </v>
      </c>
      <c r="AA58" s="47"/>
      <c r="AB58" s="48" t="str">
        <f t="shared" si="11"/>
        <v/>
      </c>
      <c r="AC58" s="95" t="str">
        <f t="shared" si="15"/>
        <v/>
      </c>
      <c r="AD58" s="44"/>
      <c r="AE58" s="49" t="s">
        <v>132</v>
      </c>
      <c r="AF58" s="49"/>
      <c r="AG58" s="50" t="str">
        <f>IF(B58="","",IF(AE58="無",VLOOKUP($B58,教室毎の料金!$C$6:$H$54,5),VLOOKUP($B58,教室毎の料金!$C$6:$H$54,6)))</f>
        <v/>
      </c>
      <c r="AH58" s="51" t="str">
        <f t="shared" si="14"/>
        <v/>
      </c>
      <c r="AI58" s="52" t="str">
        <f t="shared" si="13"/>
        <v/>
      </c>
      <c r="AK58" s="26" t="s">
        <v>99</v>
      </c>
    </row>
    <row r="59" spans="1:37" x14ac:dyDescent="0.4">
      <c r="A59" s="41">
        <v>38</v>
      </c>
      <c r="B59" s="42"/>
      <c r="C59" s="43" t="str">
        <f>IF($B59="","",VLOOKUP($B59,教室毎の料金!$C$6:$H$54,2))</f>
        <v/>
      </c>
      <c r="D59" s="44"/>
      <c r="E59" s="45"/>
      <c r="F59" s="46" t="str">
        <f t="shared" si="0"/>
        <v xml:space="preserve"> </v>
      </c>
      <c r="G59" s="47"/>
      <c r="H59" s="48" t="str">
        <f t="shared" si="1"/>
        <v/>
      </c>
      <c r="I59" s="45"/>
      <c r="J59" s="46" t="str">
        <f t="shared" si="2"/>
        <v xml:space="preserve"> </v>
      </c>
      <c r="K59" s="47"/>
      <c r="L59" s="48" t="str">
        <f t="shared" si="3"/>
        <v/>
      </c>
      <c r="M59" s="45"/>
      <c r="N59" s="46" t="str">
        <f t="shared" si="4"/>
        <v xml:space="preserve"> </v>
      </c>
      <c r="O59" s="47"/>
      <c r="P59" s="48" t="str">
        <f t="shared" si="5"/>
        <v/>
      </c>
      <c r="Q59" s="45"/>
      <c r="R59" s="46" t="str">
        <f t="shared" si="6"/>
        <v xml:space="preserve"> </v>
      </c>
      <c r="S59" s="47"/>
      <c r="T59" s="48" t="str">
        <f t="shared" si="7"/>
        <v/>
      </c>
      <c r="U59" s="45"/>
      <c r="V59" s="46" t="str">
        <f t="shared" si="8"/>
        <v xml:space="preserve"> </v>
      </c>
      <c r="W59" s="47"/>
      <c r="X59" s="48" t="str">
        <f t="shared" si="9"/>
        <v/>
      </c>
      <c r="Y59" s="45"/>
      <c r="Z59" s="46" t="str">
        <f t="shared" si="10"/>
        <v xml:space="preserve"> </v>
      </c>
      <c r="AA59" s="47"/>
      <c r="AB59" s="48" t="str">
        <f t="shared" si="11"/>
        <v/>
      </c>
      <c r="AC59" s="95" t="str">
        <f t="shared" si="15"/>
        <v/>
      </c>
      <c r="AD59" s="44"/>
      <c r="AE59" s="49" t="s">
        <v>132</v>
      </c>
      <c r="AF59" s="49"/>
      <c r="AG59" s="50" t="str">
        <f>IF(B59="","",IF(AE59="無",VLOOKUP($B59,教室毎の料金!$C$6:$H$54,5),VLOOKUP($B59,教室毎の料金!$C$6:$H$54,6)))</f>
        <v/>
      </c>
      <c r="AH59" s="51" t="str">
        <f t="shared" si="14"/>
        <v/>
      </c>
      <c r="AI59" s="52" t="str">
        <f t="shared" si="13"/>
        <v/>
      </c>
      <c r="AK59" s="26" t="s">
        <v>100</v>
      </c>
    </row>
    <row r="60" spans="1:37" x14ac:dyDescent="0.4">
      <c r="A60" s="41">
        <v>39</v>
      </c>
      <c r="B60" s="42"/>
      <c r="C60" s="43" t="str">
        <f>IF($B60="","",VLOOKUP($B60,教室毎の料金!$C$6:$H$54,2))</f>
        <v/>
      </c>
      <c r="D60" s="44"/>
      <c r="E60" s="45"/>
      <c r="F60" s="46" t="str">
        <f t="shared" si="0"/>
        <v xml:space="preserve"> </v>
      </c>
      <c r="G60" s="47"/>
      <c r="H60" s="48" t="str">
        <f t="shared" si="1"/>
        <v/>
      </c>
      <c r="I60" s="45"/>
      <c r="J60" s="46" t="str">
        <f t="shared" si="2"/>
        <v xml:space="preserve"> </v>
      </c>
      <c r="K60" s="47"/>
      <c r="L60" s="48" t="str">
        <f t="shared" si="3"/>
        <v/>
      </c>
      <c r="M60" s="45"/>
      <c r="N60" s="46" t="str">
        <f t="shared" si="4"/>
        <v xml:space="preserve"> </v>
      </c>
      <c r="O60" s="47"/>
      <c r="P60" s="48" t="str">
        <f t="shared" si="5"/>
        <v/>
      </c>
      <c r="Q60" s="45"/>
      <c r="R60" s="46" t="str">
        <f t="shared" si="6"/>
        <v xml:space="preserve"> </v>
      </c>
      <c r="S60" s="47"/>
      <c r="T60" s="48" t="str">
        <f t="shared" si="7"/>
        <v/>
      </c>
      <c r="U60" s="45"/>
      <c r="V60" s="46" t="str">
        <f t="shared" si="8"/>
        <v xml:space="preserve"> </v>
      </c>
      <c r="W60" s="47"/>
      <c r="X60" s="48" t="str">
        <f t="shared" si="9"/>
        <v/>
      </c>
      <c r="Y60" s="45"/>
      <c r="Z60" s="46" t="str">
        <f t="shared" si="10"/>
        <v xml:space="preserve"> </v>
      </c>
      <c r="AA60" s="47"/>
      <c r="AB60" s="48" t="str">
        <f t="shared" si="11"/>
        <v/>
      </c>
      <c r="AC60" s="95" t="str">
        <f t="shared" si="15"/>
        <v/>
      </c>
      <c r="AD60" s="44"/>
      <c r="AE60" s="49" t="s">
        <v>132</v>
      </c>
      <c r="AF60" s="49"/>
      <c r="AG60" s="50" t="str">
        <f>IF(B60="","",IF(AE60="無",VLOOKUP($B60,教室毎の料金!$C$6:$H$54,5),VLOOKUP($B60,教室毎の料金!$C$6:$H$54,6)))</f>
        <v/>
      </c>
      <c r="AH60" s="51" t="str">
        <f t="shared" si="14"/>
        <v/>
      </c>
      <c r="AI60" s="52" t="str">
        <f t="shared" si="13"/>
        <v/>
      </c>
      <c r="AK60" s="26" t="s">
        <v>101</v>
      </c>
    </row>
    <row r="61" spans="1:37" x14ac:dyDescent="0.4">
      <c r="A61" s="41">
        <v>40</v>
      </c>
      <c r="B61" s="42"/>
      <c r="C61" s="43" t="str">
        <f>IF($B61="","",VLOOKUP($B61,教室毎の料金!$C$6:$H$54,2))</f>
        <v/>
      </c>
      <c r="D61" s="44"/>
      <c r="E61" s="45"/>
      <c r="F61" s="46" t="str">
        <f t="shared" si="0"/>
        <v xml:space="preserve"> </v>
      </c>
      <c r="G61" s="47"/>
      <c r="H61" s="48" t="str">
        <f t="shared" si="1"/>
        <v/>
      </c>
      <c r="I61" s="45"/>
      <c r="J61" s="46" t="str">
        <f t="shared" si="2"/>
        <v xml:space="preserve"> </v>
      </c>
      <c r="K61" s="47"/>
      <c r="L61" s="48" t="str">
        <f t="shared" si="3"/>
        <v/>
      </c>
      <c r="M61" s="45"/>
      <c r="N61" s="46" t="str">
        <f t="shared" si="4"/>
        <v xml:space="preserve"> </v>
      </c>
      <c r="O61" s="47"/>
      <c r="P61" s="48" t="str">
        <f t="shared" si="5"/>
        <v/>
      </c>
      <c r="Q61" s="45"/>
      <c r="R61" s="46" t="str">
        <f t="shared" si="6"/>
        <v xml:space="preserve"> </v>
      </c>
      <c r="S61" s="47"/>
      <c r="T61" s="48" t="str">
        <f t="shared" si="7"/>
        <v/>
      </c>
      <c r="U61" s="45"/>
      <c r="V61" s="46" t="str">
        <f t="shared" si="8"/>
        <v xml:space="preserve"> </v>
      </c>
      <c r="W61" s="47"/>
      <c r="X61" s="48" t="str">
        <f t="shared" si="9"/>
        <v/>
      </c>
      <c r="Y61" s="45"/>
      <c r="Z61" s="46" t="str">
        <f t="shared" si="10"/>
        <v xml:space="preserve"> </v>
      </c>
      <c r="AA61" s="47"/>
      <c r="AB61" s="48" t="str">
        <f t="shared" si="11"/>
        <v/>
      </c>
      <c r="AC61" s="95" t="str">
        <f t="shared" si="15"/>
        <v/>
      </c>
      <c r="AD61" s="44"/>
      <c r="AE61" s="49" t="s">
        <v>132</v>
      </c>
      <c r="AF61" s="49"/>
      <c r="AG61" s="50" t="str">
        <f>IF(B61="","",IF(AE61="無",VLOOKUP($B61,教室毎の料金!$C$6:$H$54,5),VLOOKUP($B61,教室毎の料金!$C$6:$H$54,6)))</f>
        <v/>
      </c>
      <c r="AH61" s="51" t="str">
        <f t="shared" si="14"/>
        <v/>
      </c>
      <c r="AI61" s="52" t="str">
        <f t="shared" si="13"/>
        <v/>
      </c>
      <c r="AK61" s="26" t="s">
        <v>104</v>
      </c>
    </row>
    <row r="62" spans="1:37" x14ac:dyDescent="0.4">
      <c r="A62" s="41">
        <v>41</v>
      </c>
      <c r="B62" s="42"/>
      <c r="C62" s="43" t="str">
        <f>IF($B62="","",VLOOKUP($B62,教室毎の料金!$C$6:$H$54,2))</f>
        <v/>
      </c>
      <c r="D62" s="44"/>
      <c r="E62" s="45"/>
      <c r="F62" s="46" t="str">
        <f t="shared" si="0"/>
        <v xml:space="preserve"> </v>
      </c>
      <c r="G62" s="47"/>
      <c r="H62" s="48" t="str">
        <f t="shared" si="1"/>
        <v/>
      </c>
      <c r="I62" s="45"/>
      <c r="J62" s="46" t="str">
        <f t="shared" si="2"/>
        <v xml:space="preserve"> </v>
      </c>
      <c r="K62" s="47"/>
      <c r="L62" s="48" t="str">
        <f t="shared" si="3"/>
        <v/>
      </c>
      <c r="M62" s="45"/>
      <c r="N62" s="46" t="str">
        <f t="shared" si="4"/>
        <v xml:space="preserve"> </v>
      </c>
      <c r="O62" s="47"/>
      <c r="P62" s="48" t="str">
        <f t="shared" si="5"/>
        <v/>
      </c>
      <c r="Q62" s="45"/>
      <c r="R62" s="46" t="str">
        <f t="shared" si="6"/>
        <v xml:space="preserve"> </v>
      </c>
      <c r="S62" s="47"/>
      <c r="T62" s="48" t="str">
        <f t="shared" si="7"/>
        <v/>
      </c>
      <c r="U62" s="45"/>
      <c r="V62" s="46" t="str">
        <f t="shared" si="8"/>
        <v xml:space="preserve"> </v>
      </c>
      <c r="W62" s="47"/>
      <c r="X62" s="48" t="str">
        <f t="shared" si="9"/>
        <v/>
      </c>
      <c r="Y62" s="45"/>
      <c r="Z62" s="46" t="str">
        <f t="shared" si="10"/>
        <v xml:space="preserve"> </v>
      </c>
      <c r="AA62" s="47"/>
      <c r="AB62" s="48" t="str">
        <f t="shared" si="11"/>
        <v/>
      </c>
      <c r="AC62" s="95" t="str">
        <f t="shared" si="15"/>
        <v/>
      </c>
      <c r="AD62" s="44"/>
      <c r="AE62" s="49" t="s">
        <v>132</v>
      </c>
      <c r="AF62" s="49"/>
      <c r="AG62" s="50" t="str">
        <f>IF(B62="","",IF(AE62="無",VLOOKUP($B62,教室毎の料金!$C$6:$H$54,5),VLOOKUP($B62,教室毎の料金!$C$6:$H$54,6)))</f>
        <v/>
      </c>
      <c r="AH62" s="51" t="str">
        <f t="shared" si="14"/>
        <v/>
      </c>
      <c r="AI62" s="52" t="str">
        <f t="shared" si="13"/>
        <v/>
      </c>
      <c r="AK62" s="26" t="s">
        <v>106</v>
      </c>
    </row>
    <row r="63" spans="1:37" x14ac:dyDescent="0.4">
      <c r="A63" s="41">
        <v>42</v>
      </c>
      <c r="B63" s="42"/>
      <c r="C63" s="43" t="str">
        <f>IF($B63="","",VLOOKUP($B63,教室毎の料金!$C$6:$H$54,2))</f>
        <v/>
      </c>
      <c r="D63" s="44"/>
      <c r="E63" s="45"/>
      <c r="F63" s="46" t="str">
        <f t="shared" si="0"/>
        <v xml:space="preserve"> </v>
      </c>
      <c r="G63" s="47"/>
      <c r="H63" s="48" t="str">
        <f t="shared" si="1"/>
        <v/>
      </c>
      <c r="I63" s="45"/>
      <c r="J63" s="46" t="str">
        <f t="shared" si="2"/>
        <v xml:space="preserve"> </v>
      </c>
      <c r="K63" s="47"/>
      <c r="L63" s="48" t="str">
        <f t="shared" si="3"/>
        <v/>
      </c>
      <c r="M63" s="45"/>
      <c r="N63" s="46" t="str">
        <f t="shared" si="4"/>
        <v xml:space="preserve"> </v>
      </c>
      <c r="O63" s="47"/>
      <c r="P63" s="48" t="str">
        <f t="shared" si="5"/>
        <v/>
      </c>
      <c r="Q63" s="45"/>
      <c r="R63" s="46" t="str">
        <f t="shared" si="6"/>
        <v xml:space="preserve"> </v>
      </c>
      <c r="S63" s="47"/>
      <c r="T63" s="48" t="str">
        <f t="shared" si="7"/>
        <v/>
      </c>
      <c r="U63" s="45"/>
      <c r="V63" s="46" t="str">
        <f t="shared" si="8"/>
        <v xml:space="preserve"> </v>
      </c>
      <c r="W63" s="47"/>
      <c r="X63" s="48" t="str">
        <f t="shared" si="9"/>
        <v/>
      </c>
      <c r="Y63" s="45"/>
      <c r="Z63" s="46" t="str">
        <f t="shared" si="10"/>
        <v xml:space="preserve"> </v>
      </c>
      <c r="AA63" s="47"/>
      <c r="AB63" s="48" t="str">
        <f t="shared" si="11"/>
        <v/>
      </c>
      <c r="AC63" s="95" t="str">
        <f t="shared" si="15"/>
        <v/>
      </c>
      <c r="AD63" s="44"/>
      <c r="AE63" s="49" t="s">
        <v>132</v>
      </c>
      <c r="AF63" s="49"/>
      <c r="AG63" s="50" t="str">
        <f>IF(B63="","",IF(AE63="無",VLOOKUP($B63,教室毎の料金!$C$6:$H$54,5),VLOOKUP($B63,教室毎の料金!$C$6:$H$54,6)))</f>
        <v/>
      </c>
      <c r="AH63" s="51" t="str">
        <f t="shared" si="14"/>
        <v/>
      </c>
      <c r="AI63" s="52" t="str">
        <f t="shared" si="13"/>
        <v/>
      </c>
      <c r="AK63" s="26" t="s">
        <v>108</v>
      </c>
    </row>
    <row r="64" spans="1:37" x14ac:dyDescent="0.4">
      <c r="A64" s="41">
        <v>43</v>
      </c>
      <c r="B64" s="42"/>
      <c r="C64" s="43" t="str">
        <f>IF($B64="","",VLOOKUP($B64,教室毎の料金!$C$6:$H$54,2))</f>
        <v/>
      </c>
      <c r="D64" s="44"/>
      <c r="E64" s="45"/>
      <c r="F64" s="46" t="str">
        <f t="shared" si="0"/>
        <v xml:space="preserve"> </v>
      </c>
      <c r="G64" s="47"/>
      <c r="H64" s="48" t="str">
        <f t="shared" si="1"/>
        <v/>
      </c>
      <c r="I64" s="45"/>
      <c r="J64" s="46" t="str">
        <f t="shared" si="2"/>
        <v xml:space="preserve"> </v>
      </c>
      <c r="K64" s="47"/>
      <c r="L64" s="48" t="str">
        <f t="shared" si="3"/>
        <v/>
      </c>
      <c r="M64" s="45"/>
      <c r="N64" s="46" t="str">
        <f t="shared" si="4"/>
        <v xml:space="preserve"> </v>
      </c>
      <c r="O64" s="47"/>
      <c r="P64" s="48" t="str">
        <f t="shared" si="5"/>
        <v/>
      </c>
      <c r="Q64" s="45"/>
      <c r="R64" s="46" t="str">
        <f t="shared" si="6"/>
        <v xml:space="preserve"> </v>
      </c>
      <c r="S64" s="47"/>
      <c r="T64" s="48" t="str">
        <f t="shared" si="7"/>
        <v/>
      </c>
      <c r="U64" s="45"/>
      <c r="V64" s="46" t="str">
        <f t="shared" si="8"/>
        <v xml:space="preserve"> </v>
      </c>
      <c r="W64" s="47"/>
      <c r="X64" s="48" t="str">
        <f t="shared" si="9"/>
        <v/>
      </c>
      <c r="Y64" s="45"/>
      <c r="Z64" s="46" t="str">
        <f t="shared" si="10"/>
        <v xml:space="preserve"> </v>
      </c>
      <c r="AA64" s="47"/>
      <c r="AB64" s="48" t="str">
        <f t="shared" si="11"/>
        <v/>
      </c>
      <c r="AC64" s="95" t="str">
        <f t="shared" si="15"/>
        <v/>
      </c>
      <c r="AD64" s="44"/>
      <c r="AE64" s="49" t="s">
        <v>132</v>
      </c>
      <c r="AF64" s="49"/>
      <c r="AG64" s="50" t="str">
        <f>IF(B64="","",IF(AE64="無",VLOOKUP($B64,教室毎の料金!$C$6:$H$54,5),VLOOKUP($B64,教室毎の料金!$C$6:$H$54,6)))</f>
        <v/>
      </c>
      <c r="AH64" s="51" t="str">
        <f t="shared" si="14"/>
        <v/>
      </c>
      <c r="AI64" s="52" t="str">
        <f t="shared" si="13"/>
        <v/>
      </c>
      <c r="AK64" s="26" t="s">
        <v>111</v>
      </c>
    </row>
    <row r="65" spans="1:37" x14ac:dyDescent="0.4">
      <c r="A65" s="41">
        <v>44</v>
      </c>
      <c r="B65" s="42"/>
      <c r="C65" s="43" t="str">
        <f>IF($B65="","",VLOOKUP($B65,教室毎の料金!$C$6:$H$54,2))</f>
        <v/>
      </c>
      <c r="D65" s="44"/>
      <c r="E65" s="45"/>
      <c r="F65" s="46" t="str">
        <f t="shared" si="0"/>
        <v xml:space="preserve"> </v>
      </c>
      <c r="G65" s="47"/>
      <c r="H65" s="48" t="str">
        <f t="shared" si="1"/>
        <v/>
      </c>
      <c r="I65" s="45"/>
      <c r="J65" s="46" t="str">
        <f t="shared" si="2"/>
        <v xml:space="preserve"> </v>
      </c>
      <c r="K65" s="47"/>
      <c r="L65" s="48" t="str">
        <f t="shared" si="3"/>
        <v/>
      </c>
      <c r="M65" s="45"/>
      <c r="N65" s="46" t="str">
        <f t="shared" si="4"/>
        <v xml:space="preserve"> </v>
      </c>
      <c r="O65" s="47"/>
      <c r="P65" s="48" t="str">
        <f t="shared" si="5"/>
        <v/>
      </c>
      <c r="Q65" s="45"/>
      <c r="R65" s="46" t="str">
        <f t="shared" si="6"/>
        <v xml:space="preserve"> </v>
      </c>
      <c r="S65" s="47"/>
      <c r="T65" s="48" t="str">
        <f t="shared" si="7"/>
        <v/>
      </c>
      <c r="U65" s="45"/>
      <c r="V65" s="46" t="str">
        <f t="shared" si="8"/>
        <v xml:space="preserve"> </v>
      </c>
      <c r="W65" s="47"/>
      <c r="X65" s="48" t="str">
        <f t="shared" si="9"/>
        <v/>
      </c>
      <c r="Y65" s="45"/>
      <c r="Z65" s="46" t="str">
        <f t="shared" si="10"/>
        <v xml:space="preserve"> </v>
      </c>
      <c r="AA65" s="47"/>
      <c r="AB65" s="48" t="str">
        <f t="shared" si="11"/>
        <v/>
      </c>
      <c r="AC65" s="95" t="str">
        <f t="shared" si="15"/>
        <v/>
      </c>
      <c r="AD65" s="44"/>
      <c r="AE65" s="49" t="s">
        <v>132</v>
      </c>
      <c r="AF65" s="49"/>
      <c r="AG65" s="50" t="str">
        <f>IF(B65="","",IF(AE65="無",VLOOKUP($B65,教室毎の料金!$C$6:$H$54,5),VLOOKUP($B65,教室毎の料金!$C$6:$H$54,6)))</f>
        <v/>
      </c>
      <c r="AH65" s="51" t="str">
        <f t="shared" si="14"/>
        <v/>
      </c>
      <c r="AI65" s="52" t="str">
        <f t="shared" si="13"/>
        <v/>
      </c>
      <c r="AK65" s="26" t="s">
        <v>113</v>
      </c>
    </row>
    <row r="66" spans="1:37" x14ac:dyDescent="0.4">
      <c r="A66" s="41">
        <v>45</v>
      </c>
      <c r="B66" s="42"/>
      <c r="C66" s="43" t="str">
        <f>IF($B66="","",VLOOKUP($B66,教室毎の料金!$C$6:$H$54,2))</f>
        <v/>
      </c>
      <c r="D66" s="44"/>
      <c r="E66" s="45"/>
      <c r="F66" s="46" t="str">
        <f t="shared" si="0"/>
        <v xml:space="preserve"> </v>
      </c>
      <c r="G66" s="47"/>
      <c r="H66" s="48" t="str">
        <f t="shared" si="1"/>
        <v/>
      </c>
      <c r="I66" s="45"/>
      <c r="J66" s="46" t="str">
        <f t="shared" si="2"/>
        <v xml:space="preserve"> </v>
      </c>
      <c r="K66" s="47"/>
      <c r="L66" s="48" t="str">
        <f t="shared" si="3"/>
        <v/>
      </c>
      <c r="M66" s="45"/>
      <c r="N66" s="46" t="str">
        <f t="shared" si="4"/>
        <v xml:space="preserve"> </v>
      </c>
      <c r="O66" s="47"/>
      <c r="P66" s="48" t="str">
        <f t="shared" si="5"/>
        <v/>
      </c>
      <c r="Q66" s="45"/>
      <c r="R66" s="46" t="str">
        <f t="shared" si="6"/>
        <v xml:space="preserve"> </v>
      </c>
      <c r="S66" s="47"/>
      <c r="T66" s="48" t="str">
        <f t="shared" si="7"/>
        <v/>
      </c>
      <c r="U66" s="45"/>
      <c r="V66" s="46" t="str">
        <f t="shared" si="8"/>
        <v xml:space="preserve"> </v>
      </c>
      <c r="W66" s="47"/>
      <c r="X66" s="48" t="str">
        <f t="shared" si="9"/>
        <v/>
      </c>
      <c r="Y66" s="45"/>
      <c r="Z66" s="46" t="str">
        <f t="shared" si="10"/>
        <v xml:space="preserve"> </v>
      </c>
      <c r="AA66" s="47"/>
      <c r="AB66" s="48" t="str">
        <f t="shared" si="11"/>
        <v/>
      </c>
      <c r="AC66" s="95" t="str">
        <f t="shared" si="15"/>
        <v/>
      </c>
      <c r="AD66" s="44"/>
      <c r="AE66" s="49" t="s">
        <v>132</v>
      </c>
      <c r="AF66" s="49"/>
      <c r="AG66" s="50" t="str">
        <f>IF(B66="","",IF(AE66="無",VLOOKUP($B66,教室毎の料金!$C$6:$H$54,5),VLOOKUP($B66,教室毎の料金!$C$6:$H$54,6)))</f>
        <v/>
      </c>
      <c r="AH66" s="51" t="str">
        <f t="shared" si="14"/>
        <v/>
      </c>
      <c r="AI66" s="52" t="str">
        <f t="shared" si="13"/>
        <v/>
      </c>
      <c r="AK66" s="26" t="s">
        <v>114</v>
      </c>
    </row>
    <row r="67" spans="1:37" x14ac:dyDescent="0.4">
      <c r="A67" s="41">
        <v>46</v>
      </c>
      <c r="B67" s="42"/>
      <c r="C67" s="43" t="str">
        <f>IF($B67="","",VLOOKUP($B67,教室毎の料金!$C$6:$H$54,2))</f>
        <v/>
      </c>
      <c r="D67" s="44"/>
      <c r="E67" s="45"/>
      <c r="F67" s="46" t="str">
        <f t="shared" si="0"/>
        <v xml:space="preserve"> </v>
      </c>
      <c r="G67" s="47"/>
      <c r="H67" s="48" t="str">
        <f t="shared" si="1"/>
        <v/>
      </c>
      <c r="I67" s="45"/>
      <c r="J67" s="46" t="str">
        <f t="shared" si="2"/>
        <v xml:space="preserve"> </v>
      </c>
      <c r="K67" s="47"/>
      <c r="L67" s="48" t="str">
        <f t="shared" si="3"/>
        <v/>
      </c>
      <c r="M67" s="45"/>
      <c r="N67" s="46" t="str">
        <f t="shared" si="4"/>
        <v xml:space="preserve"> </v>
      </c>
      <c r="O67" s="47"/>
      <c r="P67" s="48" t="str">
        <f t="shared" si="5"/>
        <v/>
      </c>
      <c r="Q67" s="45"/>
      <c r="R67" s="46" t="str">
        <f t="shared" si="6"/>
        <v xml:space="preserve"> </v>
      </c>
      <c r="S67" s="47"/>
      <c r="T67" s="48" t="str">
        <f t="shared" si="7"/>
        <v/>
      </c>
      <c r="U67" s="45"/>
      <c r="V67" s="46" t="str">
        <f t="shared" si="8"/>
        <v xml:space="preserve"> </v>
      </c>
      <c r="W67" s="47"/>
      <c r="X67" s="48" t="str">
        <f t="shared" si="9"/>
        <v/>
      </c>
      <c r="Y67" s="45"/>
      <c r="Z67" s="46" t="str">
        <f t="shared" si="10"/>
        <v xml:space="preserve"> </v>
      </c>
      <c r="AA67" s="47"/>
      <c r="AB67" s="48" t="str">
        <f t="shared" si="11"/>
        <v/>
      </c>
      <c r="AC67" s="95" t="str">
        <f t="shared" si="15"/>
        <v/>
      </c>
      <c r="AD67" s="44"/>
      <c r="AE67" s="49" t="s">
        <v>132</v>
      </c>
      <c r="AF67" s="49"/>
      <c r="AG67" s="50" t="str">
        <f>IF(B67="","",IF(AE67="無",VLOOKUP($B67,教室毎の料金!$C$6:$H$54,5),VLOOKUP($B67,教室毎の料金!$C$6:$H$54,6)))</f>
        <v/>
      </c>
      <c r="AH67" s="51" t="str">
        <f t="shared" si="14"/>
        <v/>
      </c>
      <c r="AI67" s="52" t="str">
        <f t="shared" si="13"/>
        <v/>
      </c>
      <c r="AK67" s="26" t="s">
        <v>115</v>
      </c>
    </row>
    <row r="68" spans="1:37" x14ac:dyDescent="0.4">
      <c r="A68" s="41">
        <v>47</v>
      </c>
      <c r="B68" s="42"/>
      <c r="C68" s="43" t="str">
        <f>IF($B68="","",VLOOKUP($B68,教室毎の料金!$C$6:$H$54,2))</f>
        <v/>
      </c>
      <c r="D68" s="44"/>
      <c r="E68" s="45"/>
      <c r="F68" s="46" t="str">
        <f t="shared" si="0"/>
        <v xml:space="preserve"> </v>
      </c>
      <c r="G68" s="47"/>
      <c r="H68" s="48" t="str">
        <f t="shared" si="1"/>
        <v/>
      </c>
      <c r="I68" s="45"/>
      <c r="J68" s="46" t="str">
        <f t="shared" si="2"/>
        <v xml:space="preserve"> </v>
      </c>
      <c r="K68" s="47"/>
      <c r="L68" s="48" t="str">
        <f t="shared" si="3"/>
        <v/>
      </c>
      <c r="M68" s="45"/>
      <c r="N68" s="46" t="str">
        <f t="shared" si="4"/>
        <v xml:space="preserve"> </v>
      </c>
      <c r="O68" s="47"/>
      <c r="P68" s="48" t="str">
        <f t="shared" si="5"/>
        <v/>
      </c>
      <c r="Q68" s="45"/>
      <c r="R68" s="46" t="str">
        <f t="shared" si="6"/>
        <v xml:space="preserve"> </v>
      </c>
      <c r="S68" s="47"/>
      <c r="T68" s="48" t="str">
        <f t="shared" si="7"/>
        <v/>
      </c>
      <c r="U68" s="45"/>
      <c r="V68" s="46" t="str">
        <f t="shared" si="8"/>
        <v xml:space="preserve"> </v>
      </c>
      <c r="W68" s="47"/>
      <c r="X68" s="48" t="str">
        <f t="shared" si="9"/>
        <v/>
      </c>
      <c r="Y68" s="45"/>
      <c r="Z68" s="46" t="str">
        <f t="shared" si="10"/>
        <v xml:space="preserve"> </v>
      </c>
      <c r="AA68" s="47"/>
      <c r="AB68" s="48" t="str">
        <f t="shared" si="11"/>
        <v/>
      </c>
      <c r="AC68" s="95" t="str">
        <f t="shared" si="15"/>
        <v/>
      </c>
      <c r="AD68" s="44"/>
      <c r="AE68" s="49" t="s">
        <v>132</v>
      </c>
      <c r="AF68" s="49"/>
      <c r="AG68" s="50" t="str">
        <f>IF(B68="","",IF(AE68="無",VLOOKUP($B68,教室毎の料金!$C$6:$H$54,5),VLOOKUP($B68,教室毎の料金!$C$6:$H$54,6)))</f>
        <v/>
      </c>
      <c r="AH68" s="51" t="str">
        <f t="shared" si="14"/>
        <v/>
      </c>
      <c r="AI68" s="52" t="str">
        <f t="shared" si="13"/>
        <v/>
      </c>
      <c r="AK68" s="26" t="s">
        <v>116</v>
      </c>
    </row>
    <row r="69" spans="1:37" x14ac:dyDescent="0.4">
      <c r="A69" s="41">
        <v>48</v>
      </c>
      <c r="B69" s="42"/>
      <c r="C69" s="43" t="str">
        <f>IF($B69="","",VLOOKUP($B69,教室毎の料金!$C$6:$H$54,2))</f>
        <v/>
      </c>
      <c r="D69" s="44"/>
      <c r="E69" s="45"/>
      <c r="F69" s="46" t="str">
        <f t="shared" si="0"/>
        <v xml:space="preserve"> </v>
      </c>
      <c r="G69" s="47"/>
      <c r="H69" s="48" t="str">
        <f t="shared" si="1"/>
        <v/>
      </c>
      <c r="I69" s="45"/>
      <c r="J69" s="46" t="str">
        <f t="shared" si="2"/>
        <v xml:space="preserve"> </v>
      </c>
      <c r="K69" s="47"/>
      <c r="L69" s="48" t="str">
        <f t="shared" si="3"/>
        <v/>
      </c>
      <c r="M69" s="45"/>
      <c r="N69" s="46" t="str">
        <f t="shared" si="4"/>
        <v xml:space="preserve"> </v>
      </c>
      <c r="O69" s="47"/>
      <c r="P69" s="48" t="str">
        <f t="shared" si="5"/>
        <v/>
      </c>
      <c r="Q69" s="45"/>
      <c r="R69" s="46" t="str">
        <f t="shared" si="6"/>
        <v xml:space="preserve"> </v>
      </c>
      <c r="S69" s="47"/>
      <c r="T69" s="48" t="str">
        <f t="shared" si="7"/>
        <v/>
      </c>
      <c r="U69" s="45"/>
      <c r="V69" s="46" t="str">
        <f t="shared" si="8"/>
        <v xml:space="preserve"> </v>
      </c>
      <c r="W69" s="47"/>
      <c r="X69" s="48" t="str">
        <f t="shared" si="9"/>
        <v/>
      </c>
      <c r="Y69" s="45"/>
      <c r="Z69" s="46" t="str">
        <f t="shared" si="10"/>
        <v xml:space="preserve"> </v>
      </c>
      <c r="AA69" s="47"/>
      <c r="AB69" s="48" t="str">
        <f t="shared" si="11"/>
        <v/>
      </c>
      <c r="AC69" s="95" t="str">
        <f t="shared" si="15"/>
        <v/>
      </c>
      <c r="AD69" s="44"/>
      <c r="AE69" s="49" t="s">
        <v>132</v>
      </c>
      <c r="AF69" s="49"/>
      <c r="AG69" s="50" t="str">
        <f>IF(B69="","",IF(AE69="無",VLOOKUP($B69,教室毎の料金!$C$6:$H$54,5),VLOOKUP($B69,教室毎の料金!$C$6:$H$54,6)))</f>
        <v/>
      </c>
      <c r="AH69" s="51" t="str">
        <f t="shared" si="14"/>
        <v/>
      </c>
      <c r="AI69" s="52" t="str">
        <f t="shared" si="13"/>
        <v/>
      </c>
      <c r="AK69" s="26" t="s">
        <v>118</v>
      </c>
    </row>
    <row r="70" spans="1:37" x14ac:dyDescent="0.4">
      <c r="A70" s="41">
        <v>49</v>
      </c>
      <c r="B70" s="42"/>
      <c r="C70" s="43" t="str">
        <f>IF($B70="","",VLOOKUP($B70,教室毎の料金!$C$6:$H$54,2))</f>
        <v/>
      </c>
      <c r="D70" s="44"/>
      <c r="E70" s="45"/>
      <c r="F70" s="46" t="str">
        <f t="shared" si="0"/>
        <v xml:space="preserve"> </v>
      </c>
      <c r="G70" s="47"/>
      <c r="H70" s="48" t="str">
        <f t="shared" si="1"/>
        <v/>
      </c>
      <c r="I70" s="45"/>
      <c r="J70" s="46" t="str">
        <f t="shared" si="2"/>
        <v xml:space="preserve"> </v>
      </c>
      <c r="K70" s="47"/>
      <c r="L70" s="48" t="str">
        <f t="shared" si="3"/>
        <v/>
      </c>
      <c r="M70" s="45"/>
      <c r="N70" s="46" t="str">
        <f t="shared" si="4"/>
        <v xml:space="preserve"> </v>
      </c>
      <c r="O70" s="47"/>
      <c r="P70" s="48" t="str">
        <f t="shared" si="5"/>
        <v/>
      </c>
      <c r="Q70" s="45"/>
      <c r="R70" s="46" t="str">
        <f t="shared" si="6"/>
        <v xml:space="preserve"> </v>
      </c>
      <c r="S70" s="47"/>
      <c r="T70" s="48" t="str">
        <f t="shared" si="7"/>
        <v/>
      </c>
      <c r="U70" s="45"/>
      <c r="V70" s="46" t="str">
        <f t="shared" si="8"/>
        <v xml:space="preserve"> </v>
      </c>
      <c r="W70" s="47"/>
      <c r="X70" s="48" t="str">
        <f t="shared" si="9"/>
        <v/>
      </c>
      <c r="Y70" s="45"/>
      <c r="Z70" s="46" t="str">
        <f t="shared" si="10"/>
        <v xml:space="preserve"> </v>
      </c>
      <c r="AA70" s="47"/>
      <c r="AB70" s="48" t="str">
        <f t="shared" si="11"/>
        <v/>
      </c>
      <c r="AC70" s="95" t="str">
        <f t="shared" si="15"/>
        <v/>
      </c>
      <c r="AD70" s="44"/>
      <c r="AE70" s="49" t="s">
        <v>132</v>
      </c>
      <c r="AF70" s="49"/>
      <c r="AG70" s="50" t="str">
        <f>IF(B70="","",IF(AE70="無",VLOOKUP($B70,教室毎の料金!$C$6:$H$54,5),VLOOKUP($B70,教室毎の料金!$C$6:$H$54,6)))</f>
        <v/>
      </c>
      <c r="AH70" s="51" t="str">
        <f t="shared" si="14"/>
        <v/>
      </c>
      <c r="AI70" s="52" t="str">
        <f t="shared" si="13"/>
        <v/>
      </c>
    </row>
    <row r="71" spans="1:37" x14ac:dyDescent="0.4">
      <c r="A71" s="41">
        <v>50</v>
      </c>
      <c r="B71" s="42"/>
      <c r="C71" s="43" t="str">
        <f>IF($B71="","",VLOOKUP($B71,教室毎の料金!$C$6:$H$54,2))</f>
        <v/>
      </c>
      <c r="D71" s="44"/>
      <c r="E71" s="45"/>
      <c r="F71" s="46" t="str">
        <f t="shared" si="0"/>
        <v xml:space="preserve"> </v>
      </c>
      <c r="G71" s="47"/>
      <c r="H71" s="48" t="str">
        <f t="shared" si="1"/>
        <v/>
      </c>
      <c r="I71" s="45"/>
      <c r="J71" s="46" t="str">
        <f t="shared" si="2"/>
        <v xml:space="preserve"> </v>
      </c>
      <c r="K71" s="47"/>
      <c r="L71" s="48" t="str">
        <f t="shared" si="3"/>
        <v/>
      </c>
      <c r="M71" s="45"/>
      <c r="N71" s="46" t="str">
        <f t="shared" si="4"/>
        <v xml:space="preserve"> </v>
      </c>
      <c r="O71" s="47"/>
      <c r="P71" s="48" t="str">
        <f t="shared" si="5"/>
        <v/>
      </c>
      <c r="Q71" s="45"/>
      <c r="R71" s="46" t="str">
        <f t="shared" si="6"/>
        <v xml:space="preserve"> </v>
      </c>
      <c r="S71" s="47"/>
      <c r="T71" s="48" t="str">
        <f t="shared" si="7"/>
        <v/>
      </c>
      <c r="U71" s="45"/>
      <c r="V71" s="46" t="str">
        <f t="shared" si="8"/>
        <v xml:space="preserve"> </v>
      </c>
      <c r="W71" s="47"/>
      <c r="X71" s="48" t="str">
        <f t="shared" si="9"/>
        <v/>
      </c>
      <c r="Y71" s="45"/>
      <c r="Z71" s="46" t="str">
        <f t="shared" si="10"/>
        <v xml:space="preserve"> </v>
      </c>
      <c r="AA71" s="47"/>
      <c r="AB71" s="48" t="str">
        <f t="shared" si="11"/>
        <v/>
      </c>
      <c r="AC71" s="95" t="str">
        <f t="shared" si="15"/>
        <v/>
      </c>
      <c r="AD71" s="44"/>
      <c r="AE71" s="49" t="s">
        <v>132</v>
      </c>
      <c r="AF71" s="49"/>
      <c r="AG71" s="50" t="str">
        <f>IF(B71="","",IF(AE71="無",VLOOKUP($B71,教室毎の料金!$C$6:$H$54,5),VLOOKUP($B71,教室毎の料金!$C$6:$H$54,6)))</f>
        <v/>
      </c>
      <c r="AH71" s="51" t="str">
        <f t="shared" si="14"/>
        <v/>
      </c>
      <c r="AI71" s="52" t="str">
        <f t="shared" si="13"/>
        <v/>
      </c>
    </row>
    <row r="72" spans="1:37" x14ac:dyDescent="0.4">
      <c r="A72" s="41">
        <v>51</v>
      </c>
      <c r="B72" s="42"/>
      <c r="C72" s="43" t="str">
        <f>IF($B72="","",VLOOKUP($B72,教室毎の料金!$C$6:$H$54,2))</f>
        <v/>
      </c>
      <c r="D72" s="44"/>
      <c r="E72" s="45"/>
      <c r="F72" s="46" t="str">
        <f t="shared" si="0"/>
        <v xml:space="preserve"> </v>
      </c>
      <c r="G72" s="47"/>
      <c r="H72" s="48" t="str">
        <f t="shared" si="1"/>
        <v/>
      </c>
      <c r="I72" s="45"/>
      <c r="J72" s="46" t="str">
        <f t="shared" si="2"/>
        <v xml:space="preserve"> </v>
      </c>
      <c r="K72" s="47"/>
      <c r="L72" s="48" t="str">
        <f t="shared" si="3"/>
        <v/>
      </c>
      <c r="M72" s="45"/>
      <c r="N72" s="46" t="str">
        <f t="shared" si="4"/>
        <v xml:space="preserve"> </v>
      </c>
      <c r="O72" s="47"/>
      <c r="P72" s="48" t="str">
        <f t="shared" si="5"/>
        <v/>
      </c>
      <c r="Q72" s="45"/>
      <c r="R72" s="46" t="str">
        <f t="shared" si="6"/>
        <v xml:space="preserve"> </v>
      </c>
      <c r="S72" s="47"/>
      <c r="T72" s="48" t="str">
        <f t="shared" si="7"/>
        <v/>
      </c>
      <c r="U72" s="45"/>
      <c r="V72" s="46" t="str">
        <f t="shared" si="8"/>
        <v xml:space="preserve"> </v>
      </c>
      <c r="W72" s="47"/>
      <c r="X72" s="48" t="str">
        <f t="shared" si="9"/>
        <v/>
      </c>
      <c r="Y72" s="45"/>
      <c r="Z72" s="46" t="str">
        <f t="shared" si="10"/>
        <v xml:space="preserve"> </v>
      </c>
      <c r="AA72" s="47"/>
      <c r="AB72" s="48" t="str">
        <f t="shared" si="11"/>
        <v/>
      </c>
      <c r="AC72" s="95" t="str">
        <f t="shared" si="15"/>
        <v/>
      </c>
      <c r="AD72" s="44"/>
      <c r="AE72" s="49" t="s">
        <v>132</v>
      </c>
      <c r="AF72" s="49"/>
      <c r="AG72" s="50" t="str">
        <f>IF(B72="","",IF(AE72="無",VLOOKUP($B72,教室毎の料金!$C$6:$H$54,5),VLOOKUP($B72,教室毎の料金!$C$6:$H$54,6)))</f>
        <v/>
      </c>
      <c r="AH72" s="51" t="str">
        <f t="shared" si="14"/>
        <v/>
      </c>
      <c r="AI72" s="52" t="str">
        <f t="shared" si="13"/>
        <v/>
      </c>
    </row>
    <row r="73" spans="1:37" x14ac:dyDescent="0.4">
      <c r="A73" s="41">
        <v>52</v>
      </c>
      <c r="B73" s="42"/>
      <c r="C73" s="43" t="str">
        <f>IF($B73="","",VLOOKUP($B73,教室毎の料金!$C$6:$H$54,2))</f>
        <v/>
      </c>
      <c r="D73" s="44"/>
      <c r="E73" s="45"/>
      <c r="F73" s="46" t="str">
        <f t="shared" si="0"/>
        <v xml:space="preserve"> </v>
      </c>
      <c r="G73" s="47"/>
      <c r="H73" s="48" t="str">
        <f t="shared" si="1"/>
        <v/>
      </c>
      <c r="I73" s="45"/>
      <c r="J73" s="46" t="str">
        <f t="shared" si="2"/>
        <v xml:space="preserve"> </v>
      </c>
      <c r="K73" s="47"/>
      <c r="L73" s="48" t="str">
        <f t="shared" si="3"/>
        <v/>
      </c>
      <c r="M73" s="45"/>
      <c r="N73" s="46" t="str">
        <f t="shared" si="4"/>
        <v xml:space="preserve"> </v>
      </c>
      <c r="O73" s="47"/>
      <c r="P73" s="48" t="str">
        <f t="shared" si="5"/>
        <v/>
      </c>
      <c r="Q73" s="45"/>
      <c r="R73" s="46" t="str">
        <f t="shared" si="6"/>
        <v xml:space="preserve"> </v>
      </c>
      <c r="S73" s="47"/>
      <c r="T73" s="48" t="str">
        <f t="shared" si="7"/>
        <v/>
      </c>
      <c r="U73" s="45"/>
      <c r="V73" s="46" t="str">
        <f t="shared" si="8"/>
        <v xml:space="preserve"> </v>
      </c>
      <c r="W73" s="47"/>
      <c r="X73" s="48" t="str">
        <f t="shared" si="9"/>
        <v/>
      </c>
      <c r="Y73" s="45"/>
      <c r="Z73" s="46" t="str">
        <f t="shared" si="10"/>
        <v xml:space="preserve"> </v>
      </c>
      <c r="AA73" s="47"/>
      <c r="AB73" s="48" t="str">
        <f t="shared" si="11"/>
        <v/>
      </c>
      <c r="AC73" s="95" t="str">
        <f t="shared" si="15"/>
        <v/>
      </c>
      <c r="AD73" s="44"/>
      <c r="AE73" s="49" t="s">
        <v>132</v>
      </c>
      <c r="AF73" s="49"/>
      <c r="AG73" s="50" t="str">
        <f>IF(B73="","",IF(AE73="無",VLOOKUP($B73,教室毎の料金!$C$6:$H$54,5),VLOOKUP($B73,教室毎の料金!$C$6:$H$54,6)))</f>
        <v/>
      </c>
      <c r="AH73" s="51" t="str">
        <f t="shared" si="14"/>
        <v/>
      </c>
      <c r="AI73" s="52" t="str">
        <f t="shared" si="13"/>
        <v/>
      </c>
    </row>
    <row r="74" spans="1:37" x14ac:dyDescent="0.4">
      <c r="A74" s="41">
        <v>53</v>
      </c>
      <c r="B74" s="42"/>
      <c r="C74" s="43" t="str">
        <f>IF($B74="","",VLOOKUP($B74,教室毎の料金!$C$6:$H$54,2))</f>
        <v/>
      </c>
      <c r="D74" s="44"/>
      <c r="E74" s="45"/>
      <c r="F74" s="46" t="str">
        <f t="shared" si="0"/>
        <v xml:space="preserve"> </v>
      </c>
      <c r="G74" s="47"/>
      <c r="H74" s="48" t="str">
        <f t="shared" si="1"/>
        <v/>
      </c>
      <c r="I74" s="45"/>
      <c r="J74" s="46" t="str">
        <f t="shared" si="2"/>
        <v xml:space="preserve"> </v>
      </c>
      <c r="K74" s="47"/>
      <c r="L74" s="48" t="str">
        <f t="shared" si="3"/>
        <v/>
      </c>
      <c r="M74" s="45"/>
      <c r="N74" s="46" t="str">
        <f t="shared" si="4"/>
        <v xml:space="preserve"> </v>
      </c>
      <c r="O74" s="47"/>
      <c r="P74" s="48" t="str">
        <f t="shared" si="5"/>
        <v/>
      </c>
      <c r="Q74" s="45"/>
      <c r="R74" s="46" t="str">
        <f t="shared" si="6"/>
        <v xml:space="preserve"> </v>
      </c>
      <c r="S74" s="47"/>
      <c r="T74" s="48" t="str">
        <f t="shared" si="7"/>
        <v/>
      </c>
      <c r="U74" s="45"/>
      <c r="V74" s="46" t="str">
        <f t="shared" si="8"/>
        <v xml:space="preserve"> </v>
      </c>
      <c r="W74" s="47"/>
      <c r="X74" s="48" t="str">
        <f t="shared" si="9"/>
        <v/>
      </c>
      <c r="Y74" s="45"/>
      <c r="Z74" s="46" t="str">
        <f t="shared" si="10"/>
        <v xml:space="preserve"> </v>
      </c>
      <c r="AA74" s="47"/>
      <c r="AB74" s="48" t="str">
        <f t="shared" si="11"/>
        <v/>
      </c>
      <c r="AC74" s="95" t="str">
        <f t="shared" si="15"/>
        <v/>
      </c>
      <c r="AD74" s="44"/>
      <c r="AE74" s="49" t="s">
        <v>132</v>
      </c>
      <c r="AF74" s="49"/>
      <c r="AG74" s="50" t="str">
        <f>IF(B74="","",IF(AE74="無",VLOOKUP($B74,教室毎の料金!$C$6:$H$54,5),VLOOKUP($B74,教室毎の料金!$C$6:$H$54,6)))</f>
        <v/>
      </c>
      <c r="AH74" s="51" t="str">
        <f t="shared" si="14"/>
        <v/>
      </c>
      <c r="AI74" s="52" t="str">
        <f t="shared" si="13"/>
        <v/>
      </c>
    </row>
    <row r="75" spans="1:37" x14ac:dyDescent="0.4">
      <c r="A75" s="41">
        <v>54</v>
      </c>
      <c r="B75" s="42"/>
      <c r="C75" s="43" t="str">
        <f>IF($B75="","",VLOOKUP($B75,教室毎の料金!$C$6:$H$54,2))</f>
        <v/>
      </c>
      <c r="D75" s="44"/>
      <c r="E75" s="45"/>
      <c r="F75" s="46" t="str">
        <f t="shared" si="0"/>
        <v xml:space="preserve"> </v>
      </c>
      <c r="G75" s="47"/>
      <c r="H75" s="48" t="str">
        <f t="shared" si="1"/>
        <v/>
      </c>
      <c r="I75" s="45"/>
      <c r="J75" s="46" t="str">
        <f t="shared" si="2"/>
        <v xml:space="preserve"> </v>
      </c>
      <c r="K75" s="47"/>
      <c r="L75" s="48" t="str">
        <f t="shared" si="3"/>
        <v/>
      </c>
      <c r="M75" s="45"/>
      <c r="N75" s="46" t="str">
        <f t="shared" si="4"/>
        <v xml:space="preserve"> </v>
      </c>
      <c r="O75" s="47"/>
      <c r="P75" s="48" t="str">
        <f t="shared" si="5"/>
        <v/>
      </c>
      <c r="Q75" s="45"/>
      <c r="R75" s="46" t="str">
        <f t="shared" si="6"/>
        <v xml:space="preserve"> </v>
      </c>
      <c r="S75" s="47"/>
      <c r="T75" s="48" t="str">
        <f t="shared" si="7"/>
        <v/>
      </c>
      <c r="U75" s="45"/>
      <c r="V75" s="46" t="str">
        <f t="shared" si="8"/>
        <v xml:space="preserve"> </v>
      </c>
      <c r="W75" s="47"/>
      <c r="X75" s="48" t="str">
        <f t="shared" si="9"/>
        <v/>
      </c>
      <c r="Y75" s="45"/>
      <c r="Z75" s="46" t="str">
        <f t="shared" si="10"/>
        <v xml:space="preserve"> </v>
      </c>
      <c r="AA75" s="47"/>
      <c r="AB75" s="48" t="str">
        <f t="shared" si="11"/>
        <v/>
      </c>
      <c r="AC75" s="95" t="str">
        <f t="shared" si="15"/>
        <v/>
      </c>
      <c r="AD75" s="44"/>
      <c r="AE75" s="49" t="s">
        <v>132</v>
      </c>
      <c r="AF75" s="49"/>
      <c r="AG75" s="50" t="str">
        <f>IF(B75="","",IF(AE75="無",VLOOKUP($B75,教室毎の料金!$C$6:$H$54,5),VLOOKUP($B75,教室毎の料金!$C$6:$H$54,6)))</f>
        <v/>
      </c>
      <c r="AH75" s="51" t="str">
        <f t="shared" si="14"/>
        <v/>
      </c>
      <c r="AI75" s="52" t="str">
        <f t="shared" si="13"/>
        <v/>
      </c>
    </row>
    <row r="76" spans="1:37" x14ac:dyDescent="0.4">
      <c r="A76" s="41">
        <v>55</v>
      </c>
      <c r="B76" s="42"/>
      <c r="C76" s="43" t="str">
        <f>IF($B76="","",VLOOKUP($B76,教室毎の料金!$C$6:$H$54,2))</f>
        <v/>
      </c>
      <c r="D76" s="44"/>
      <c r="E76" s="45"/>
      <c r="F76" s="46" t="str">
        <f t="shared" si="0"/>
        <v xml:space="preserve"> </v>
      </c>
      <c r="G76" s="47"/>
      <c r="H76" s="48" t="str">
        <f t="shared" si="1"/>
        <v/>
      </c>
      <c r="I76" s="45"/>
      <c r="J76" s="46" t="str">
        <f t="shared" si="2"/>
        <v xml:space="preserve"> </v>
      </c>
      <c r="K76" s="47"/>
      <c r="L76" s="48" t="str">
        <f t="shared" si="3"/>
        <v/>
      </c>
      <c r="M76" s="45"/>
      <c r="N76" s="46" t="str">
        <f t="shared" si="4"/>
        <v xml:space="preserve"> </v>
      </c>
      <c r="O76" s="47"/>
      <c r="P76" s="48" t="str">
        <f t="shared" si="5"/>
        <v/>
      </c>
      <c r="Q76" s="45"/>
      <c r="R76" s="46" t="str">
        <f t="shared" si="6"/>
        <v xml:space="preserve"> </v>
      </c>
      <c r="S76" s="47"/>
      <c r="T76" s="48" t="str">
        <f t="shared" si="7"/>
        <v/>
      </c>
      <c r="U76" s="45"/>
      <c r="V76" s="46" t="str">
        <f t="shared" si="8"/>
        <v xml:space="preserve"> </v>
      </c>
      <c r="W76" s="47"/>
      <c r="X76" s="48" t="str">
        <f t="shared" si="9"/>
        <v/>
      </c>
      <c r="Y76" s="45"/>
      <c r="Z76" s="46" t="str">
        <f t="shared" si="10"/>
        <v xml:space="preserve"> </v>
      </c>
      <c r="AA76" s="47"/>
      <c r="AB76" s="48" t="str">
        <f t="shared" si="11"/>
        <v/>
      </c>
      <c r="AC76" s="95" t="str">
        <f t="shared" si="15"/>
        <v/>
      </c>
      <c r="AD76" s="44"/>
      <c r="AE76" s="49" t="s">
        <v>132</v>
      </c>
      <c r="AF76" s="49"/>
      <c r="AG76" s="50" t="str">
        <f>IF(B76="","",IF(AE76="無",VLOOKUP($B76,教室毎の料金!$C$6:$H$54,5),VLOOKUP($B76,教室毎の料金!$C$6:$H$54,6)))</f>
        <v/>
      </c>
      <c r="AH76" s="51" t="str">
        <f t="shared" si="14"/>
        <v/>
      </c>
      <c r="AI76" s="52" t="str">
        <f t="shared" si="13"/>
        <v/>
      </c>
    </row>
    <row r="77" spans="1:37" ht="22.5" customHeight="1" x14ac:dyDescent="0.4">
      <c r="A77" s="54"/>
      <c r="B77" s="87"/>
      <c r="C77" s="88"/>
      <c r="D77" s="57"/>
      <c r="E77" s="59"/>
      <c r="F77" s="89"/>
      <c r="G77" s="59"/>
      <c r="H77" s="90"/>
      <c r="I77" s="59"/>
      <c r="J77" s="89"/>
      <c r="K77" s="59"/>
      <c r="L77" s="93" t="s">
        <v>211</v>
      </c>
      <c r="M77" s="59"/>
      <c r="N77" s="89"/>
      <c r="O77" s="59"/>
      <c r="P77" s="90"/>
      <c r="Q77" s="59"/>
      <c r="R77" s="89"/>
      <c r="S77" s="59"/>
      <c r="T77" s="90"/>
      <c r="U77" s="59"/>
      <c r="V77" s="89"/>
      <c r="W77" s="59"/>
      <c r="X77" s="90"/>
      <c r="Y77" s="59"/>
      <c r="Z77" s="89"/>
      <c r="AA77" s="59"/>
      <c r="AB77" s="90"/>
      <c r="AC77" s="111">
        <f>SUM(AI22:AI76)</f>
        <v>0</v>
      </c>
      <c r="AD77" s="111"/>
      <c r="AE77" s="111"/>
      <c r="AF77" s="111"/>
      <c r="AG77" s="111"/>
      <c r="AH77" s="111"/>
      <c r="AI77" s="111"/>
    </row>
    <row r="78" spans="1:37" ht="18.75" customHeight="1" x14ac:dyDescent="0.2">
      <c r="A78" s="110" t="s">
        <v>182</v>
      </c>
      <c r="B78" s="110"/>
      <c r="C78" s="110"/>
      <c r="D78" s="110"/>
      <c r="E78" s="110"/>
      <c r="F78" s="110"/>
      <c r="G78" s="110"/>
      <c r="H78" s="110"/>
      <c r="I78" s="110"/>
      <c r="J78" s="91"/>
      <c r="K78" s="91"/>
      <c r="L78" s="92"/>
      <c r="M78" s="58"/>
      <c r="N78" s="58"/>
      <c r="O78" s="58"/>
      <c r="P78" s="60"/>
      <c r="Q78" s="58"/>
      <c r="R78" s="58"/>
      <c r="S78" s="58"/>
      <c r="T78" s="60"/>
      <c r="U78" s="58"/>
      <c r="V78" s="58"/>
      <c r="W78" s="58"/>
      <c r="X78" s="60"/>
      <c r="Y78" s="58"/>
      <c r="Z78" s="58"/>
      <c r="AA78" s="58"/>
      <c r="AB78" s="60"/>
      <c r="AC78" s="106"/>
      <c r="AD78" s="106"/>
      <c r="AE78" s="106"/>
      <c r="AF78" s="106"/>
      <c r="AG78" s="106"/>
      <c r="AH78" s="106"/>
      <c r="AI78" s="106"/>
    </row>
    <row r="79" spans="1:37" ht="18.75" customHeight="1" x14ac:dyDescent="0.2">
      <c r="C79" s="61"/>
      <c r="D79" s="44"/>
      <c r="E79" s="32"/>
      <c r="F79" s="32"/>
      <c r="G79" s="32"/>
      <c r="H79" s="62"/>
      <c r="I79" s="32"/>
      <c r="J79" s="32"/>
      <c r="K79" s="32"/>
      <c r="L79" s="62"/>
      <c r="M79" s="32"/>
      <c r="N79" s="32"/>
      <c r="O79" s="32"/>
      <c r="P79" s="62"/>
      <c r="Q79" s="32"/>
      <c r="R79" s="32"/>
      <c r="S79" s="32"/>
      <c r="T79" s="62"/>
      <c r="U79" s="32"/>
      <c r="V79" s="32"/>
      <c r="W79" s="32"/>
      <c r="X79" s="62"/>
      <c r="Y79" s="32"/>
      <c r="Z79" s="44"/>
      <c r="AA79" s="63" t="s">
        <v>130</v>
      </c>
      <c r="AB79" s="106"/>
      <c r="AC79" s="106"/>
      <c r="AD79" s="106"/>
    </row>
    <row r="80" spans="1:37" x14ac:dyDescent="0.4">
      <c r="C80" s="61"/>
      <c r="D80" s="44"/>
      <c r="E80" s="32"/>
      <c r="F80" s="32"/>
      <c r="G80" s="32"/>
      <c r="H80" s="62"/>
      <c r="I80" s="32"/>
      <c r="J80" s="32"/>
      <c r="K80" s="32"/>
      <c r="L80" s="62"/>
      <c r="M80" s="32"/>
      <c r="N80" s="32"/>
      <c r="O80" s="32"/>
      <c r="P80" s="62"/>
      <c r="Q80" s="32"/>
      <c r="R80" s="32"/>
      <c r="S80" s="32"/>
      <c r="T80" s="62"/>
      <c r="U80" s="32"/>
      <c r="V80" s="32"/>
      <c r="W80" s="32"/>
      <c r="X80" s="62"/>
      <c r="Y80" s="32"/>
      <c r="Z80" s="44"/>
      <c r="AA80" s="32"/>
      <c r="AB80" s="44"/>
      <c r="AC80" s="44"/>
      <c r="AD80" s="64"/>
    </row>
    <row r="81" spans="8:24" x14ac:dyDescent="0.4">
      <c r="H81" s="65"/>
      <c r="L81" s="65"/>
      <c r="P81" s="65"/>
      <c r="T81" s="65"/>
      <c r="X81" s="65"/>
    </row>
    <row r="82" spans="8:24" x14ac:dyDescent="0.4">
      <c r="H82" s="65"/>
      <c r="L82" s="65"/>
      <c r="P82" s="65"/>
      <c r="T82" s="65"/>
      <c r="X82" s="65"/>
    </row>
  </sheetData>
  <mergeCells count="17">
    <mergeCell ref="AB79:AD79"/>
    <mergeCell ref="AC20:AC21"/>
    <mergeCell ref="AF20:AF21"/>
    <mergeCell ref="AC78:AI78"/>
    <mergeCell ref="E20:H20"/>
    <mergeCell ref="Y20:AB20"/>
    <mergeCell ref="I20:L20"/>
    <mergeCell ref="M20:P20"/>
    <mergeCell ref="Q20:T20"/>
    <mergeCell ref="U20:X20"/>
    <mergeCell ref="A78:I78"/>
    <mergeCell ref="AC77:AI77"/>
    <mergeCell ref="AE20:AE21"/>
    <mergeCell ref="AI20:AI21"/>
    <mergeCell ref="A20:A21"/>
    <mergeCell ref="B20:B21"/>
    <mergeCell ref="C20:C21"/>
  </mergeCells>
  <phoneticPr fontId="18"/>
  <dataValidations count="2">
    <dataValidation type="list" allowBlank="1" showInputMessage="1" showErrorMessage="1" sqref="AE22:AF76" xr:uid="{00000000-0002-0000-0100-000000000000}">
      <formula1>"有,無"</formula1>
    </dataValidation>
    <dataValidation type="list" allowBlank="1" showInputMessage="1" showErrorMessage="1" sqref="B22:B77" xr:uid="{00000000-0002-0000-0100-000001000000}">
      <formula1>$AK$21:$AK$69</formula1>
    </dataValidation>
  </dataValidations>
  <printOptions horizontalCentered="1"/>
  <pageMargins left="0.25" right="0.25" top="0.75" bottom="0.75" header="0.3" footer="0.3"/>
  <pageSetup paperSize="9" scale="85" fitToHeight="0" orientation="portrait" horizontalDpi="300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46"/>
  <sheetViews>
    <sheetView view="pageBreakPreview" zoomScale="70" zoomScaleNormal="100" zoomScaleSheetLayoutView="70" workbookViewId="0">
      <selection activeCell="K33" sqref="K33:O46"/>
    </sheetView>
  </sheetViews>
  <sheetFormatPr defaultRowHeight="14.25" x14ac:dyDescent="0.4"/>
  <cols>
    <col min="1" max="1" width="4.75" style="86" customWidth="1"/>
    <col min="2" max="2" width="19.25" style="86" bestFit="1" customWidth="1"/>
    <col min="3" max="3" width="7.5" style="86" customWidth="1"/>
    <col min="4" max="8" width="9" style="86"/>
    <col min="9" max="9" width="8.375" style="86" customWidth="1"/>
    <col min="10" max="10" width="4" style="86" customWidth="1"/>
    <col min="11" max="11" width="11.625" style="86" customWidth="1"/>
    <col min="12" max="16384" width="9" style="86"/>
  </cols>
  <sheetData>
    <row r="1" spans="1:10" x14ac:dyDescent="0.4">
      <c r="E1" s="84" t="s">
        <v>180</v>
      </c>
      <c r="J1" s="23" t="s">
        <v>181</v>
      </c>
    </row>
    <row r="3" spans="1:10" ht="36.75" customHeight="1" x14ac:dyDescent="0.4">
      <c r="A3" s="102" t="s">
        <v>151</v>
      </c>
      <c r="B3" s="99"/>
      <c r="C3" s="99"/>
      <c r="D3" s="99"/>
    </row>
    <row r="6" spans="1:10" ht="18.75" customHeight="1" x14ac:dyDescent="0.4">
      <c r="E6" s="101" t="s">
        <v>158</v>
      </c>
      <c r="F6" s="101"/>
      <c r="G6" s="24"/>
      <c r="H6" s="24"/>
      <c r="I6" s="24"/>
      <c r="J6" s="24"/>
    </row>
    <row r="7" spans="1:10" ht="14.25" customHeight="1" x14ac:dyDescent="0.4">
      <c r="E7" s="86" t="s">
        <v>135</v>
      </c>
      <c r="F7" s="99" t="s">
        <v>210</v>
      </c>
      <c r="G7" s="99"/>
      <c r="H7" s="99"/>
      <c r="I7" s="99"/>
      <c r="J7" s="99"/>
    </row>
    <row r="8" spans="1:10" ht="14.25" customHeight="1" x14ac:dyDescent="0.4">
      <c r="F8" s="99" t="s">
        <v>167</v>
      </c>
      <c r="G8" s="99"/>
      <c r="H8" s="99"/>
      <c r="I8" s="99"/>
      <c r="J8" s="99"/>
    </row>
    <row r="9" spans="1:10" ht="14.25" customHeight="1" x14ac:dyDescent="0.4">
      <c r="E9" s="86" t="s">
        <v>137</v>
      </c>
      <c r="F9" s="99" t="s">
        <v>179</v>
      </c>
      <c r="G9" s="99"/>
      <c r="H9" s="99"/>
      <c r="I9" s="99"/>
      <c r="J9" s="99"/>
    </row>
    <row r="10" spans="1:10" ht="14.25" customHeight="1" x14ac:dyDescent="0.4">
      <c r="F10" s="99" t="s">
        <v>208</v>
      </c>
      <c r="G10" s="99"/>
      <c r="H10" s="99"/>
      <c r="I10" s="99"/>
      <c r="J10" s="99"/>
    </row>
    <row r="11" spans="1:10" ht="14.25" customHeight="1" x14ac:dyDescent="0.4">
      <c r="E11" s="86" t="s">
        <v>138</v>
      </c>
      <c r="F11" s="99" t="s">
        <v>168</v>
      </c>
      <c r="G11" s="99"/>
      <c r="H11" s="99"/>
      <c r="I11" s="99"/>
      <c r="J11" s="99"/>
    </row>
    <row r="13" spans="1:10" ht="18.75" customHeight="1" x14ac:dyDescent="0.4">
      <c r="A13" s="103" t="s">
        <v>139</v>
      </c>
      <c r="B13" s="103"/>
      <c r="C13" s="103"/>
      <c r="D13" s="103"/>
      <c r="E13" s="103"/>
      <c r="F13" s="103"/>
      <c r="G13" s="103"/>
      <c r="H13" s="103"/>
      <c r="I13" s="103"/>
      <c r="J13" s="103"/>
    </row>
    <row r="14" spans="1:10" ht="18.75" customHeight="1" x14ac:dyDescent="0.4">
      <c r="A14" s="103" t="s">
        <v>189</v>
      </c>
      <c r="B14" s="103"/>
      <c r="C14" s="103"/>
      <c r="D14" s="103"/>
      <c r="E14" s="103"/>
      <c r="F14" s="103"/>
      <c r="G14" s="103"/>
      <c r="H14" s="103"/>
      <c r="I14" s="103"/>
      <c r="J14" s="103"/>
    </row>
    <row r="16" spans="1:10" ht="18.75" customHeight="1" x14ac:dyDescent="0.4">
      <c r="A16" s="99" t="s">
        <v>140</v>
      </c>
      <c r="B16" s="99"/>
      <c r="C16" s="99"/>
    </row>
    <row r="17" spans="1:11" x14ac:dyDescent="0.4">
      <c r="B17" s="86" t="s">
        <v>141</v>
      </c>
      <c r="C17" s="99" t="s">
        <v>142</v>
      </c>
      <c r="D17" s="99"/>
      <c r="E17" s="99"/>
      <c r="F17" s="99"/>
      <c r="G17" s="99"/>
    </row>
    <row r="18" spans="1:11" x14ac:dyDescent="0.4">
      <c r="B18" s="86" t="s">
        <v>143</v>
      </c>
      <c r="C18" s="99" t="s">
        <v>144</v>
      </c>
      <c r="D18" s="99"/>
      <c r="E18" s="99"/>
      <c r="F18" s="99"/>
      <c r="G18" s="99"/>
    </row>
    <row r="19" spans="1:11" x14ac:dyDescent="0.4">
      <c r="B19" s="86" t="s">
        <v>145</v>
      </c>
      <c r="C19" s="99" t="s">
        <v>146</v>
      </c>
      <c r="D19" s="99"/>
      <c r="E19" s="99"/>
      <c r="F19" s="99"/>
      <c r="G19" s="99"/>
    </row>
    <row r="20" spans="1:11" x14ac:dyDescent="0.4">
      <c r="B20" s="86" t="s">
        <v>147</v>
      </c>
      <c r="C20" s="99" t="s">
        <v>146</v>
      </c>
      <c r="D20" s="99"/>
      <c r="E20" s="99"/>
      <c r="F20" s="99"/>
      <c r="G20" s="99"/>
    </row>
    <row r="22" spans="1:11" ht="18.75" customHeight="1" x14ac:dyDescent="0.4">
      <c r="A22" s="99" t="s">
        <v>148</v>
      </c>
      <c r="B22" s="99"/>
      <c r="C22" s="99"/>
    </row>
    <row r="23" spans="1:11" x14ac:dyDescent="0.4">
      <c r="B23" s="99" t="s">
        <v>169</v>
      </c>
      <c r="C23" s="99"/>
      <c r="D23" s="99"/>
      <c r="E23" s="99"/>
      <c r="F23" s="99"/>
      <c r="G23" s="99"/>
      <c r="H23" s="99"/>
      <c r="I23" s="99"/>
      <c r="J23" s="99"/>
    </row>
    <row r="25" spans="1:11" x14ac:dyDescent="0.4">
      <c r="A25" s="99" t="s">
        <v>149</v>
      </c>
      <c r="B25" s="99"/>
      <c r="C25" s="99"/>
    </row>
    <row r="26" spans="1:11" x14ac:dyDescent="0.4">
      <c r="B26" s="99" t="s">
        <v>170</v>
      </c>
      <c r="C26" s="99"/>
      <c r="D26" s="99"/>
      <c r="E26" s="99"/>
      <c r="F26" s="99"/>
      <c r="G26" s="99"/>
      <c r="H26" s="99"/>
      <c r="I26" s="99"/>
      <c r="J26" s="99"/>
      <c r="K26" s="86" t="s">
        <v>187</v>
      </c>
    </row>
    <row r="28" spans="1:11" x14ac:dyDescent="0.4">
      <c r="A28" s="86" t="s">
        <v>150</v>
      </c>
    </row>
    <row r="29" spans="1:11" x14ac:dyDescent="0.4">
      <c r="B29" s="86" t="s">
        <v>146</v>
      </c>
    </row>
    <row r="31" spans="1:11" x14ac:dyDescent="0.4">
      <c r="A31" s="86" t="s">
        <v>152</v>
      </c>
    </row>
    <row r="32" spans="1:11" x14ac:dyDescent="0.4">
      <c r="B32" s="86" t="s">
        <v>153</v>
      </c>
      <c r="C32" s="86" t="s">
        <v>132</v>
      </c>
    </row>
    <row r="33" spans="1:15" x14ac:dyDescent="0.4">
      <c r="B33" s="86" t="s">
        <v>154</v>
      </c>
      <c r="C33" s="86" t="s">
        <v>132</v>
      </c>
    </row>
    <row r="34" spans="1:15" x14ac:dyDescent="0.4">
      <c r="B34" s="86" t="s">
        <v>190</v>
      </c>
      <c r="C34" s="86" t="s">
        <v>132</v>
      </c>
      <c r="K34" s="86" t="s">
        <v>191</v>
      </c>
    </row>
    <row r="35" spans="1:15" x14ac:dyDescent="0.4">
      <c r="B35" s="86" t="s">
        <v>155</v>
      </c>
      <c r="C35" s="86" t="s">
        <v>157</v>
      </c>
      <c r="D35" s="86" t="s">
        <v>188</v>
      </c>
      <c r="K35" s="86" t="s">
        <v>203</v>
      </c>
      <c r="L35" s="86" t="s">
        <v>192</v>
      </c>
      <c r="N35" s="86">
        <v>1</v>
      </c>
      <c r="O35" s="86" t="s">
        <v>197</v>
      </c>
    </row>
    <row r="36" spans="1:15" x14ac:dyDescent="0.4">
      <c r="B36" s="86" t="s">
        <v>156</v>
      </c>
      <c r="C36" s="100"/>
      <c r="D36" s="100"/>
      <c r="E36" s="100"/>
      <c r="F36" s="100"/>
      <c r="G36" s="100"/>
      <c r="H36" s="100"/>
      <c r="I36" s="100"/>
      <c r="J36" s="100"/>
      <c r="L36" s="86" t="s">
        <v>193</v>
      </c>
      <c r="N36" s="86">
        <v>2</v>
      </c>
      <c r="O36" s="86" t="s">
        <v>201</v>
      </c>
    </row>
    <row r="37" spans="1:15" x14ac:dyDescent="0.4">
      <c r="C37" s="100"/>
      <c r="D37" s="100"/>
      <c r="E37" s="100"/>
      <c r="F37" s="100"/>
      <c r="G37" s="100"/>
      <c r="H37" s="100"/>
      <c r="I37" s="100"/>
      <c r="J37" s="100"/>
      <c r="L37" s="86" t="s">
        <v>194</v>
      </c>
      <c r="N37" s="86">
        <v>3</v>
      </c>
      <c r="O37" s="86" t="s">
        <v>200</v>
      </c>
    </row>
    <row r="38" spans="1:15" x14ac:dyDescent="0.4">
      <c r="C38" s="100"/>
      <c r="D38" s="100"/>
      <c r="E38" s="100"/>
      <c r="F38" s="100"/>
      <c r="G38" s="100"/>
      <c r="H38" s="100"/>
      <c r="I38" s="100"/>
      <c r="J38" s="100"/>
      <c r="L38" s="86" t="s">
        <v>195</v>
      </c>
      <c r="N38" s="86">
        <v>0</v>
      </c>
      <c r="O38" s="86" t="s">
        <v>199</v>
      </c>
    </row>
    <row r="39" spans="1:15" x14ac:dyDescent="0.4">
      <c r="L39" s="86" t="s">
        <v>196</v>
      </c>
      <c r="N39" s="86">
        <v>0</v>
      </c>
      <c r="O39" s="86" t="s">
        <v>198</v>
      </c>
    </row>
    <row r="40" spans="1:15" x14ac:dyDescent="0.4">
      <c r="A40" s="98" t="s">
        <v>173</v>
      </c>
      <c r="B40" s="98"/>
      <c r="C40" s="98"/>
      <c r="D40" s="98"/>
      <c r="E40" s="98"/>
      <c r="F40" s="98"/>
      <c r="G40" s="98"/>
      <c r="H40" s="98"/>
      <c r="I40" s="98"/>
      <c r="J40" s="98"/>
    </row>
    <row r="41" spans="1:15" ht="25.5" customHeight="1" x14ac:dyDescent="0.4">
      <c r="A41" s="98"/>
      <c r="B41" s="98"/>
      <c r="C41" s="98"/>
      <c r="D41" s="98"/>
      <c r="E41" s="98"/>
      <c r="F41" s="98"/>
      <c r="G41" s="98"/>
      <c r="H41" s="98"/>
      <c r="I41" s="98"/>
      <c r="J41" s="98"/>
    </row>
    <row r="42" spans="1:15" x14ac:dyDescent="0.4">
      <c r="K42" s="86" t="s">
        <v>202</v>
      </c>
      <c r="L42" s="86" t="s">
        <v>192</v>
      </c>
      <c r="N42" s="86">
        <v>0</v>
      </c>
      <c r="O42" s="86" t="s">
        <v>204</v>
      </c>
    </row>
    <row r="43" spans="1:15" x14ac:dyDescent="0.4">
      <c r="L43" s="86" t="s">
        <v>194</v>
      </c>
      <c r="N43" s="86">
        <v>0</v>
      </c>
      <c r="O43" s="86" t="s">
        <v>205</v>
      </c>
    </row>
    <row r="44" spans="1:15" x14ac:dyDescent="0.4">
      <c r="L44" s="86" t="s">
        <v>196</v>
      </c>
      <c r="N44" s="86">
        <v>0</v>
      </c>
      <c r="O44" s="86" t="s">
        <v>206</v>
      </c>
    </row>
    <row r="46" spans="1:15" x14ac:dyDescent="0.4">
      <c r="K46" s="94" t="s">
        <v>207</v>
      </c>
    </row>
  </sheetData>
  <mergeCells count="20">
    <mergeCell ref="A25:C25"/>
    <mergeCell ref="B26:J26"/>
    <mergeCell ref="C36:J38"/>
    <mergeCell ref="A40:J41"/>
    <mergeCell ref="C17:G17"/>
    <mergeCell ref="C18:G18"/>
    <mergeCell ref="C19:G19"/>
    <mergeCell ref="C20:G20"/>
    <mergeCell ref="A22:C22"/>
    <mergeCell ref="B23:J23"/>
    <mergeCell ref="A16:C16"/>
    <mergeCell ref="A3:D3"/>
    <mergeCell ref="E6:F6"/>
    <mergeCell ref="F7:J7"/>
    <mergeCell ref="F8:J8"/>
    <mergeCell ref="F9:J9"/>
    <mergeCell ref="F10:J10"/>
    <mergeCell ref="F11:J11"/>
    <mergeCell ref="A13:J13"/>
    <mergeCell ref="A14:J14"/>
  </mergeCells>
  <phoneticPr fontId="18"/>
  <conditionalFormatting sqref="F7:J7">
    <cfRule type="containsText" dxfId="7" priority="11" operator="containsText" text="入力箇所">
      <formula>NOT(ISERROR(SEARCH("入力箇所",F7)))</formula>
    </cfRule>
  </conditionalFormatting>
  <conditionalFormatting sqref="F9:J9">
    <cfRule type="containsText" dxfId="6" priority="6" operator="containsText" text="入力箇所">
      <formula>NOT(ISERROR(SEARCH("入力箇所",F9)))</formula>
    </cfRule>
  </conditionalFormatting>
  <conditionalFormatting sqref="F8:J8">
    <cfRule type="containsText" dxfId="5" priority="5" operator="containsText" text="入力箇所">
      <formula>NOT(ISERROR(SEARCH("入力箇所",F8)))</formula>
    </cfRule>
  </conditionalFormatting>
  <conditionalFormatting sqref="F10:J10">
    <cfRule type="containsText" dxfId="4" priority="4" operator="containsText" text="入力箇所">
      <formula>NOT(ISERROR(SEARCH("入力箇所",F10)))</formula>
    </cfRule>
  </conditionalFormatting>
  <conditionalFormatting sqref="F11:J11">
    <cfRule type="containsText" dxfId="3" priority="3" operator="containsText" text="入力箇所">
      <formula>NOT(ISERROR(SEARCH("入力箇所",F11)))</formula>
    </cfRule>
  </conditionalFormatting>
  <conditionalFormatting sqref="B23:J23">
    <cfRule type="containsText" dxfId="2" priority="2" operator="containsText" text="入力箇所">
      <formula>NOT(ISERROR(SEARCH("入力箇所",B23)))</formula>
    </cfRule>
  </conditionalFormatting>
  <conditionalFormatting sqref="B26:J26">
    <cfRule type="containsText" dxfId="1" priority="1" operator="containsText" text="入力箇所">
      <formula>NOT(ISERROR(SEARCH("入力箇所",B26)))</formula>
    </cfRule>
  </conditionalFormatting>
  <dataValidations count="1">
    <dataValidation type="list" allowBlank="1" showInputMessage="1" showErrorMessage="1" sqref="C32:C35" xr:uid="{00000000-0002-0000-0200-000000000000}">
      <formula1>"有,無"</formula1>
    </dataValidation>
  </dataValidations>
  <printOptions horizontalCentered="1"/>
  <pageMargins left="0.25" right="0.25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K81"/>
  <sheetViews>
    <sheetView showZeros="0" view="pageBreakPreview" topLeftCell="A18" zoomScale="85" zoomScaleNormal="85" zoomScaleSheetLayoutView="85" workbookViewId="0">
      <selection activeCell="AI89" sqref="AI89"/>
    </sheetView>
  </sheetViews>
  <sheetFormatPr defaultRowHeight="13.5" x14ac:dyDescent="0.4"/>
  <cols>
    <col min="1" max="1" width="7.5" style="26" customWidth="1"/>
    <col min="2" max="2" width="10.25" style="26" customWidth="1"/>
    <col min="3" max="3" width="10.75" style="25" customWidth="1"/>
    <col min="4" max="4" width="1.125" style="26" customWidth="1"/>
    <col min="5" max="5" width="6.875" style="27" customWidth="1"/>
    <col min="6" max="6" width="2.25" style="27" customWidth="1"/>
    <col min="7" max="7" width="6.875" style="27" customWidth="1"/>
    <col min="8" max="8" width="5.625" style="27" customWidth="1"/>
    <col min="9" max="9" width="6.875" style="27" hidden="1" customWidth="1"/>
    <col min="10" max="10" width="2.25" style="27" hidden="1" customWidth="1"/>
    <col min="11" max="11" width="6.875" style="27" hidden="1" customWidth="1"/>
    <col min="12" max="12" width="5.625" style="27" hidden="1" customWidth="1"/>
    <col min="13" max="13" width="6.875" style="27" hidden="1" customWidth="1"/>
    <col min="14" max="14" width="2.25" style="27" hidden="1" customWidth="1"/>
    <col min="15" max="15" width="6.875" style="27" hidden="1" customWidth="1"/>
    <col min="16" max="16" width="5.625" style="27" hidden="1" customWidth="1"/>
    <col min="17" max="17" width="6.875" style="27" hidden="1" customWidth="1"/>
    <col min="18" max="18" width="2.25" style="27" hidden="1" customWidth="1"/>
    <col min="19" max="19" width="6.875" style="27" hidden="1" customWidth="1"/>
    <col min="20" max="20" width="5.625" style="27" hidden="1" customWidth="1"/>
    <col min="21" max="21" width="6.875" style="27" hidden="1" customWidth="1"/>
    <col min="22" max="22" width="2.25" style="27" hidden="1" customWidth="1"/>
    <col min="23" max="23" width="6.875" style="27" hidden="1" customWidth="1"/>
    <col min="24" max="24" width="5.625" style="27" hidden="1" customWidth="1"/>
    <col min="25" max="25" width="5.875" style="27" hidden="1" customWidth="1"/>
    <col min="26" max="26" width="1.125" style="26" hidden="1" customWidth="1"/>
    <col min="27" max="27" width="6.625" style="27" hidden="1" customWidth="1"/>
    <col min="28" max="28" width="6.875" style="26" hidden="1" customWidth="1"/>
    <col min="29" max="29" width="8.125" style="26" customWidth="1"/>
    <col min="30" max="30" width="1.25" style="26" customWidth="1"/>
    <col min="31" max="31" width="4.375" style="26" customWidth="1"/>
    <col min="32" max="32" width="6.625" style="26" customWidth="1"/>
    <col min="33" max="34" width="9" style="26" hidden="1" customWidth="1"/>
    <col min="35" max="36" width="9" style="26"/>
    <col min="37" max="37" width="9" style="26" hidden="1" customWidth="1"/>
    <col min="38" max="16384" width="9" style="26"/>
  </cols>
  <sheetData>
    <row r="1" hidden="1" x14ac:dyDescent="0.4"/>
    <row r="2" hidden="1" x14ac:dyDescent="0.4"/>
    <row r="3" hidden="1" x14ac:dyDescent="0.4"/>
    <row r="4" hidden="1" x14ac:dyDescent="0.4"/>
    <row r="5" hidden="1" x14ac:dyDescent="0.4"/>
    <row r="6" hidden="1" x14ac:dyDescent="0.4"/>
    <row r="7" hidden="1" x14ac:dyDescent="0.4"/>
    <row r="8" hidden="1" x14ac:dyDescent="0.4"/>
    <row r="9" hidden="1" x14ac:dyDescent="0.4"/>
    <row r="10" hidden="1" x14ac:dyDescent="0.4"/>
    <row r="11" hidden="1" x14ac:dyDescent="0.4"/>
    <row r="12" hidden="1" x14ac:dyDescent="0.4"/>
    <row r="13" hidden="1" x14ac:dyDescent="0.4"/>
    <row r="14" hidden="1" x14ac:dyDescent="0.4"/>
    <row r="15" hidden="1" x14ac:dyDescent="0.4"/>
    <row r="16" hidden="1" x14ac:dyDescent="0.4"/>
    <row r="17" spans="1:37" hidden="1" x14ac:dyDescent="0.4"/>
    <row r="18" spans="1:37" x14ac:dyDescent="0.4">
      <c r="A18" s="26" t="s">
        <v>163</v>
      </c>
      <c r="B18" s="66" t="s">
        <v>171</v>
      </c>
    </row>
    <row r="19" spans="1:37" s="28" customFormat="1" ht="23.25" customHeight="1" x14ac:dyDescent="0.15">
      <c r="A19" s="28" t="s">
        <v>161</v>
      </c>
      <c r="C19" s="29"/>
      <c r="E19" s="30" t="s">
        <v>162</v>
      </c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AA19" s="30"/>
      <c r="AE19" s="30" t="s">
        <v>160</v>
      </c>
      <c r="AF19" s="30"/>
    </row>
    <row r="20" spans="1:37" s="27" customFormat="1" ht="27.75" customHeight="1" x14ac:dyDescent="0.4">
      <c r="A20" s="113" t="s">
        <v>121</v>
      </c>
      <c r="B20" s="104" t="s">
        <v>165</v>
      </c>
      <c r="C20" s="114" t="s">
        <v>172</v>
      </c>
      <c r="D20" s="32"/>
      <c r="E20" s="107">
        <v>43922</v>
      </c>
      <c r="F20" s="108"/>
      <c r="G20" s="108"/>
      <c r="H20" s="109"/>
      <c r="I20" s="107"/>
      <c r="J20" s="108"/>
      <c r="K20" s="108"/>
      <c r="L20" s="109"/>
      <c r="M20" s="107"/>
      <c r="N20" s="108"/>
      <c r="O20" s="108"/>
      <c r="P20" s="109"/>
      <c r="Q20" s="107"/>
      <c r="R20" s="108"/>
      <c r="S20" s="108"/>
      <c r="T20" s="109"/>
      <c r="U20" s="107"/>
      <c r="V20" s="108"/>
      <c r="W20" s="108"/>
      <c r="X20" s="109"/>
      <c r="Y20" s="107"/>
      <c r="Z20" s="108"/>
      <c r="AA20" s="108"/>
      <c r="AB20" s="109"/>
      <c r="AC20" s="104" t="s">
        <v>131</v>
      </c>
      <c r="AD20" s="32"/>
      <c r="AE20" s="104" t="s">
        <v>122</v>
      </c>
      <c r="AF20" s="104" t="s">
        <v>160</v>
      </c>
      <c r="AG20" s="67" t="s">
        <v>123</v>
      </c>
      <c r="AH20" s="69" t="s">
        <v>129</v>
      </c>
      <c r="AI20" s="113" t="s">
        <v>133</v>
      </c>
    </row>
    <row r="21" spans="1:37" s="27" customFormat="1" ht="30.75" customHeight="1" x14ac:dyDescent="0.4">
      <c r="A21" s="112"/>
      <c r="B21" s="105"/>
      <c r="C21" s="115"/>
      <c r="D21" s="32"/>
      <c r="E21" s="35" t="s">
        <v>124</v>
      </c>
      <c r="F21" s="36" t="s">
        <v>128</v>
      </c>
      <c r="G21" s="37" t="s">
        <v>125</v>
      </c>
      <c r="H21" s="38" t="s">
        <v>129</v>
      </c>
      <c r="I21" s="35" t="s">
        <v>124</v>
      </c>
      <c r="J21" s="36" t="s">
        <v>128</v>
      </c>
      <c r="K21" s="37" t="s">
        <v>125</v>
      </c>
      <c r="L21" s="38" t="s">
        <v>129</v>
      </c>
      <c r="M21" s="35" t="s">
        <v>124</v>
      </c>
      <c r="N21" s="36" t="s">
        <v>128</v>
      </c>
      <c r="O21" s="37" t="s">
        <v>125</v>
      </c>
      <c r="P21" s="38" t="s">
        <v>129</v>
      </c>
      <c r="Q21" s="35" t="s">
        <v>124</v>
      </c>
      <c r="R21" s="36" t="s">
        <v>128</v>
      </c>
      <c r="S21" s="37" t="s">
        <v>125</v>
      </c>
      <c r="T21" s="38" t="s">
        <v>129</v>
      </c>
      <c r="U21" s="35" t="s">
        <v>124</v>
      </c>
      <c r="V21" s="36" t="s">
        <v>128</v>
      </c>
      <c r="W21" s="37" t="s">
        <v>125</v>
      </c>
      <c r="X21" s="38" t="s">
        <v>129</v>
      </c>
      <c r="Y21" s="35" t="s">
        <v>124</v>
      </c>
      <c r="Z21" s="36" t="s">
        <v>128</v>
      </c>
      <c r="AA21" s="37" t="s">
        <v>125</v>
      </c>
      <c r="AB21" s="38" t="s">
        <v>129</v>
      </c>
      <c r="AC21" s="105"/>
      <c r="AD21" s="32"/>
      <c r="AE21" s="105"/>
      <c r="AF21" s="105"/>
      <c r="AG21" s="68" t="s">
        <v>126</v>
      </c>
      <c r="AH21" s="68" t="s">
        <v>127</v>
      </c>
      <c r="AI21" s="112"/>
      <c r="AK21" s="40" t="s">
        <v>134</v>
      </c>
    </row>
    <row r="22" spans="1:37" x14ac:dyDescent="0.4">
      <c r="A22" s="41">
        <v>1</v>
      </c>
      <c r="B22" s="42" t="s">
        <v>14</v>
      </c>
      <c r="C22" s="43">
        <f>IF($B22="","",VLOOKUP($B22,教室毎の料金!C6:H54,2))</f>
        <v>109</v>
      </c>
      <c r="D22" s="44"/>
      <c r="E22" s="45">
        <v>0.29166666666666669</v>
      </c>
      <c r="F22" s="46" t="str">
        <f t="shared" ref="F22:F76" si="0">IF(E22=0," ","～")</f>
        <v>～</v>
      </c>
      <c r="G22" s="47">
        <v>0.5</v>
      </c>
      <c r="H22" s="48">
        <f t="shared" ref="H22:H76" si="1">IF(OR(E22="",G22=""),"",CEILING(G22-E22,"1:00"))</f>
        <v>0.20833333333333331</v>
      </c>
      <c r="I22" s="45"/>
      <c r="J22" s="46" t="str">
        <f t="shared" ref="J22:J76" si="2">IF(I22=0," ","～")</f>
        <v xml:space="preserve"> </v>
      </c>
      <c r="K22" s="47"/>
      <c r="L22" s="48" t="str">
        <f t="shared" ref="L22:L76" si="3">IF(OR(I22="",K22=""),"",CEILING(K22-I22,"1:00"))</f>
        <v/>
      </c>
      <c r="M22" s="45"/>
      <c r="N22" s="46" t="str">
        <f t="shared" ref="N22:N76" si="4">IF(M22=0," ","～")</f>
        <v xml:space="preserve"> </v>
      </c>
      <c r="O22" s="47"/>
      <c r="P22" s="48" t="str">
        <f t="shared" ref="P22:P76" si="5">IF(OR(M22="",O22=""),"",CEILING(O22-M22,"1:00"))</f>
        <v/>
      </c>
      <c r="Q22" s="45"/>
      <c r="R22" s="46" t="str">
        <f t="shared" ref="R22:R76" si="6">IF(Q22=0," ","～")</f>
        <v xml:space="preserve"> </v>
      </c>
      <c r="S22" s="47"/>
      <c r="T22" s="48" t="str">
        <f t="shared" ref="T22:T76" si="7">IF(OR(Q22="",S22=""),"",CEILING(S22-Q22,"1:00"))</f>
        <v/>
      </c>
      <c r="U22" s="45"/>
      <c r="V22" s="46" t="str">
        <f t="shared" ref="V22:V76" si="8">IF(U22=0," ","～")</f>
        <v xml:space="preserve"> </v>
      </c>
      <c r="W22" s="47"/>
      <c r="X22" s="48" t="str">
        <f t="shared" ref="X22:X76" si="9">IF(OR(U22="",W22=""),"",CEILING(W22-U22,"1:00"))</f>
        <v/>
      </c>
      <c r="Y22" s="45"/>
      <c r="Z22" s="46" t="str">
        <f t="shared" ref="Z22:Z76" si="10">IF(Y22=0," ","～")</f>
        <v xml:space="preserve"> </v>
      </c>
      <c r="AA22" s="47"/>
      <c r="AB22" s="48" t="str">
        <f t="shared" ref="AB22:AB76" si="11">IF(OR(Y22="",AA22=""),"",CEILING(AA22-Y22,"1:00"))</f>
        <v/>
      </c>
      <c r="AC22" s="48">
        <f t="shared" ref="AC22:AC76" si="12">IF(AND(E22="",I22="",M22="",Q22="",U22="",Y22=""),"",SUM(H22,L22,P22,T22,X22,AB22))</f>
        <v>0.20833333333333331</v>
      </c>
      <c r="AD22" s="44"/>
      <c r="AE22" s="49" t="s">
        <v>132</v>
      </c>
      <c r="AF22" s="49"/>
      <c r="AG22" s="50">
        <f>IF(B22="","",IF(AE22="無",VLOOKUP($B22,教室毎の料金!C6:H54,5),VLOOKUP($B22,教室毎の料金!C6:H54,6)))</f>
        <v>2900</v>
      </c>
      <c r="AH22" s="51">
        <f>IF(AC22="","",CEILING(AC22,"1:00")/"1:00:00")</f>
        <v>5</v>
      </c>
      <c r="AI22" s="52">
        <f t="shared" ref="AI22:AI76" si="13">IF(AC22="","",AG22*AH22)</f>
        <v>14500</v>
      </c>
      <c r="AK22" s="26" t="s">
        <v>18</v>
      </c>
    </row>
    <row r="23" spans="1:37" x14ac:dyDescent="0.4">
      <c r="A23" s="41">
        <v>2</v>
      </c>
      <c r="B23" s="42"/>
      <c r="C23" s="43" t="str">
        <f>IF($B23="","",VLOOKUP($B23,教室毎の料金!C7:H55,2))</f>
        <v/>
      </c>
      <c r="D23" s="44"/>
      <c r="E23" s="45"/>
      <c r="F23" s="46" t="str">
        <f t="shared" si="0"/>
        <v xml:space="preserve"> </v>
      </c>
      <c r="G23" s="47"/>
      <c r="H23" s="48" t="str">
        <f t="shared" si="1"/>
        <v/>
      </c>
      <c r="I23" s="45"/>
      <c r="J23" s="46" t="str">
        <f t="shared" si="2"/>
        <v xml:space="preserve"> </v>
      </c>
      <c r="K23" s="47"/>
      <c r="L23" s="48" t="str">
        <f t="shared" si="3"/>
        <v/>
      </c>
      <c r="M23" s="45"/>
      <c r="N23" s="46" t="str">
        <f t="shared" si="4"/>
        <v xml:space="preserve"> </v>
      </c>
      <c r="O23" s="47"/>
      <c r="P23" s="48" t="str">
        <f t="shared" si="5"/>
        <v/>
      </c>
      <c r="Q23" s="45"/>
      <c r="R23" s="46" t="str">
        <f t="shared" si="6"/>
        <v xml:space="preserve"> </v>
      </c>
      <c r="S23" s="47"/>
      <c r="T23" s="48" t="str">
        <f t="shared" si="7"/>
        <v/>
      </c>
      <c r="U23" s="45"/>
      <c r="V23" s="46" t="str">
        <f t="shared" si="8"/>
        <v xml:space="preserve"> </v>
      </c>
      <c r="W23" s="47"/>
      <c r="X23" s="48" t="str">
        <f t="shared" si="9"/>
        <v/>
      </c>
      <c r="Y23" s="45"/>
      <c r="Z23" s="46" t="str">
        <f t="shared" si="10"/>
        <v xml:space="preserve"> </v>
      </c>
      <c r="AA23" s="47"/>
      <c r="AB23" s="48" t="str">
        <f t="shared" si="11"/>
        <v/>
      </c>
      <c r="AC23" s="48" t="str">
        <f t="shared" si="12"/>
        <v/>
      </c>
      <c r="AD23" s="44"/>
      <c r="AE23" s="49" t="s">
        <v>132</v>
      </c>
      <c r="AF23" s="49"/>
      <c r="AG23" s="50" t="str">
        <f>IF(B23="","",IF(AE23="無",VLOOKUP($B23,教室毎の料金!C7:H55,5),VLOOKUP($B23,教室毎の料金!C7:H55,6)))</f>
        <v/>
      </c>
      <c r="AH23" s="51" t="str">
        <f t="shared" ref="AH23:AH76" si="14">IF(AC23="","",CEILING(AC23,"1:00")/"1:00:00")</f>
        <v/>
      </c>
      <c r="AI23" s="52" t="str">
        <f t="shared" si="13"/>
        <v/>
      </c>
      <c r="AK23" s="26" t="s">
        <v>21</v>
      </c>
    </row>
    <row r="24" spans="1:37" x14ac:dyDescent="0.4">
      <c r="A24" s="41">
        <v>3</v>
      </c>
      <c r="B24" s="42"/>
      <c r="C24" s="43" t="str">
        <f>IF($B24="","",VLOOKUP($B24,教室毎の料金!C8:H56,2))</f>
        <v/>
      </c>
      <c r="D24" s="44"/>
      <c r="E24" s="45"/>
      <c r="F24" s="46" t="str">
        <f t="shared" si="0"/>
        <v xml:space="preserve"> </v>
      </c>
      <c r="G24" s="47"/>
      <c r="H24" s="48" t="str">
        <f t="shared" si="1"/>
        <v/>
      </c>
      <c r="I24" s="45"/>
      <c r="J24" s="46" t="str">
        <f t="shared" si="2"/>
        <v xml:space="preserve"> </v>
      </c>
      <c r="K24" s="47"/>
      <c r="L24" s="48" t="str">
        <f t="shared" si="3"/>
        <v/>
      </c>
      <c r="M24" s="45"/>
      <c r="N24" s="46" t="str">
        <f t="shared" si="4"/>
        <v xml:space="preserve"> </v>
      </c>
      <c r="O24" s="47"/>
      <c r="P24" s="48" t="str">
        <f t="shared" si="5"/>
        <v/>
      </c>
      <c r="Q24" s="45"/>
      <c r="R24" s="46" t="str">
        <f t="shared" si="6"/>
        <v xml:space="preserve"> </v>
      </c>
      <c r="S24" s="47"/>
      <c r="T24" s="48" t="str">
        <f t="shared" si="7"/>
        <v/>
      </c>
      <c r="U24" s="45"/>
      <c r="V24" s="46" t="str">
        <f t="shared" si="8"/>
        <v xml:space="preserve"> </v>
      </c>
      <c r="W24" s="47"/>
      <c r="X24" s="48" t="str">
        <f t="shared" si="9"/>
        <v/>
      </c>
      <c r="Y24" s="45"/>
      <c r="Z24" s="46" t="str">
        <f t="shared" si="10"/>
        <v xml:space="preserve"> </v>
      </c>
      <c r="AA24" s="47"/>
      <c r="AB24" s="48" t="str">
        <f t="shared" si="11"/>
        <v/>
      </c>
      <c r="AC24" s="48" t="str">
        <f t="shared" si="12"/>
        <v/>
      </c>
      <c r="AD24" s="44"/>
      <c r="AE24" s="49" t="s">
        <v>132</v>
      </c>
      <c r="AF24" s="49"/>
      <c r="AG24" s="50" t="str">
        <f>IF(B24="","",IF(AE24="無",VLOOKUP($B24,教室毎の料金!C8:H56,5),VLOOKUP($B24,教室毎の料金!C8:H56,6)))</f>
        <v/>
      </c>
      <c r="AH24" s="51" t="str">
        <f t="shared" si="14"/>
        <v/>
      </c>
      <c r="AI24" s="52" t="str">
        <f t="shared" si="13"/>
        <v/>
      </c>
      <c r="AK24" s="26" t="s">
        <v>24</v>
      </c>
    </row>
    <row r="25" spans="1:37" x14ac:dyDescent="0.4">
      <c r="A25" s="41">
        <v>4</v>
      </c>
      <c r="B25" s="42"/>
      <c r="C25" s="43" t="str">
        <f>IF($B25="","",VLOOKUP($B25,教室毎の料金!C9:H57,2))</f>
        <v/>
      </c>
      <c r="D25" s="44"/>
      <c r="E25" s="45"/>
      <c r="F25" s="46" t="str">
        <f t="shared" si="0"/>
        <v xml:space="preserve"> </v>
      </c>
      <c r="G25" s="47"/>
      <c r="H25" s="48" t="str">
        <f t="shared" si="1"/>
        <v/>
      </c>
      <c r="I25" s="45"/>
      <c r="J25" s="46" t="str">
        <f t="shared" si="2"/>
        <v xml:space="preserve"> </v>
      </c>
      <c r="K25" s="47"/>
      <c r="L25" s="48" t="str">
        <f t="shared" si="3"/>
        <v/>
      </c>
      <c r="M25" s="45"/>
      <c r="N25" s="46" t="str">
        <f t="shared" si="4"/>
        <v xml:space="preserve"> </v>
      </c>
      <c r="O25" s="47"/>
      <c r="P25" s="48" t="str">
        <f t="shared" si="5"/>
        <v/>
      </c>
      <c r="Q25" s="45"/>
      <c r="R25" s="46" t="str">
        <f t="shared" si="6"/>
        <v xml:space="preserve"> </v>
      </c>
      <c r="S25" s="47"/>
      <c r="T25" s="48" t="str">
        <f t="shared" si="7"/>
        <v/>
      </c>
      <c r="U25" s="45"/>
      <c r="V25" s="46" t="str">
        <f t="shared" si="8"/>
        <v xml:space="preserve"> </v>
      </c>
      <c r="W25" s="47"/>
      <c r="X25" s="48" t="str">
        <f t="shared" si="9"/>
        <v/>
      </c>
      <c r="Y25" s="45"/>
      <c r="Z25" s="46" t="str">
        <f t="shared" si="10"/>
        <v xml:space="preserve"> </v>
      </c>
      <c r="AA25" s="47"/>
      <c r="AB25" s="48" t="str">
        <f t="shared" si="11"/>
        <v/>
      </c>
      <c r="AC25" s="48" t="str">
        <f t="shared" si="12"/>
        <v/>
      </c>
      <c r="AD25" s="44"/>
      <c r="AE25" s="49" t="s">
        <v>132</v>
      </c>
      <c r="AF25" s="49"/>
      <c r="AG25" s="50" t="str">
        <f>IF(B25="","",IF(AE25="無",VLOOKUP($B25,教室毎の料金!C9:H57,5),VLOOKUP($B25,教室毎の料金!C9:H57,6)))</f>
        <v/>
      </c>
      <c r="AH25" s="51" t="str">
        <f t="shared" si="14"/>
        <v/>
      </c>
      <c r="AI25" s="52" t="str">
        <f t="shared" si="13"/>
        <v/>
      </c>
      <c r="AK25" s="26" t="s">
        <v>28</v>
      </c>
    </row>
    <row r="26" spans="1:37" x14ac:dyDescent="0.4">
      <c r="A26" s="41">
        <v>5</v>
      </c>
      <c r="B26" s="42"/>
      <c r="C26" s="43" t="str">
        <f>IF($B26="","",VLOOKUP($B26,教室毎の料金!C10:H58,2))</f>
        <v/>
      </c>
      <c r="D26" s="53"/>
      <c r="E26" s="45"/>
      <c r="F26" s="46" t="str">
        <f t="shared" si="0"/>
        <v xml:space="preserve"> </v>
      </c>
      <c r="G26" s="47"/>
      <c r="H26" s="48" t="str">
        <f t="shared" si="1"/>
        <v/>
      </c>
      <c r="I26" s="45"/>
      <c r="J26" s="46" t="str">
        <f t="shared" si="2"/>
        <v xml:space="preserve"> </v>
      </c>
      <c r="K26" s="47"/>
      <c r="L26" s="48" t="str">
        <f t="shared" si="3"/>
        <v/>
      </c>
      <c r="M26" s="45"/>
      <c r="N26" s="46" t="str">
        <f t="shared" si="4"/>
        <v xml:space="preserve"> </v>
      </c>
      <c r="O26" s="47"/>
      <c r="P26" s="48" t="str">
        <f t="shared" si="5"/>
        <v/>
      </c>
      <c r="Q26" s="45"/>
      <c r="R26" s="46" t="str">
        <f t="shared" si="6"/>
        <v xml:space="preserve"> </v>
      </c>
      <c r="S26" s="47"/>
      <c r="T26" s="48" t="str">
        <f t="shared" si="7"/>
        <v/>
      </c>
      <c r="U26" s="45"/>
      <c r="V26" s="46" t="str">
        <f t="shared" si="8"/>
        <v xml:space="preserve"> </v>
      </c>
      <c r="W26" s="47"/>
      <c r="X26" s="48" t="str">
        <f t="shared" si="9"/>
        <v/>
      </c>
      <c r="Y26" s="45"/>
      <c r="Z26" s="46" t="str">
        <f t="shared" si="10"/>
        <v xml:space="preserve"> </v>
      </c>
      <c r="AA26" s="47"/>
      <c r="AB26" s="48" t="str">
        <f t="shared" si="11"/>
        <v/>
      </c>
      <c r="AC26" s="48" t="str">
        <f t="shared" si="12"/>
        <v/>
      </c>
      <c r="AD26" s="53"/>
      <c r="AE26" s="49" t="s">
        <v>132</v>
      </c>
      <c r="AF26" s="49"/>
      <c r="AG26" s="50" t="str">
        <f>IF(B26="","",IF(AE26="無",VLOOKUP($B26,教室毎の料金!C10:H58,5),VLOOKUP($B26,教室毎の料金!C10:H58,6)))</f>
        <v/>
      </c>
      <c r="AH26" s="51" t="str">
        <f t="shared" si="14"/>
        <v/>
      </c>
      <c r="AI26" s="52" t="str">
        <f t="shared" si="13"/>
        <v/>
      </c>
      <c r="AK26" s="26" t="s">
        <v>30</v>
      </c>
    </row>
    <row r="27" spans="1:37" x14ac:dyDescent="0.4">
      <c r="A27" s="41">
        <v>6</v>
      </c>
      <c r="B27" s="42"/>
      <c r="C27" s="43" t="str">
        <f>IF($B27="","",VLOOKUP($B27,教室毎の料金!C11:H59,2))</f>
        <v/>
      </c>
      <c r="D27" s="53"/>
      <c r="E27" s="45"/>
      <c r="F27" s="46" t="str">
        <f t="shared" si="0"/>
        <v xml:space="preserve"> </v>
      </c>
      <c r="G27" s="47"/>
      <c r="H27" s="48" t="str">
        <f t="shared" si="1"/>
        <v/>
      </c>
      <c r="I27" s="45"/>
      <c r="J27" s="46" t="str">
        <f t="shared" si="2"/>
        <v xml:space="preserve"> </v>
      </c>
      <c r="K27" s="47"/>
      <c r="L27" s="48" t="str">
        <f t="shared" si="3"/>
        <v/>
      </c>
      <c r="M27" s="45"/>
      <c r="N27" s="46" t="str">
        <f t="shared" si="4"/>
        <v xml:space="preserve"> </v>
      </c>
      <c r="O27" s="47"/>
      <c r="P27" s="48" t="str">
        <f t="shared" si="5"/>
        <v/>
      </c>
      <c r="Q27" s="45"/>
      <c r="R27" s="46" t="str">
        <f t="shared" si="6"/>
        <v xml:space="preserve"> </v>
      </c>
      <c r="S27" s="47"/>
      <c r="T27" s="48" t="str">
        <f t="shared" si="7"/>
        <v/>
      </c>
      <c r="U27" s="45"/>
      <c r="V27" s="46" t="str">
        <f t="shared" si="8"/>
        <v xml:space="preserve"> </v>
      </c>
      <c r="W27" s="47"/>
      <c r="X27" s="48" t="str">
        <f t="shared" si="9"/>
        <v/>
      </c>
      <c r="Y27" s="45"/>
      <c r="Z27" s="46" t="str">
        <f t="shared" si="10"/>
        <v xml:space="preserve"> </v>
      </c>
      <c r="AA27" s="47"/>
      <c r="AB27" s="48" t="str">
        <f t="shared" si="11"/>
        <v/>
      </c>
      <c r="AC27" s="48" t="str">
        <f t="shared" si="12"/>
        <v/>
      </c>
      <c r="AD27" s="53"/>
      <c r="AE27" s="49" t="s">
        <v>132</v>
      </c>
      <c r="AF27" s="49"/>
      <c r="AG27" s="50" t="str">
        <f>IF(B27="","",IF(AE27="無",VLOOKUP($B27,教室毎の料金!C11:H59,5),VLOOKUP($B27,教室毎の料金!C11:H59,6)))</f>
        <v/>
      </c>
      <c r="AH27" s="51" t="str">
        <f t="shared" si="14"/>
        <v/>
      </c>
      <c r="AI27" s="52" t="str">
        <f t="shared" si="13"/>
        <v/>
      </c>
      <c r="AK27" s="26" t="s">
        <v>31</v>
      </c>
    </row>
    <row r="28" spans="1:37" x14ac:dyDescent="0.4">
      <c r="A28" s="41">
        <v>7</v>
      </c>
      <c r="B28" s="42"/>
      <c r="C28" s="43" t="str">
        <f>IF($B28="","",VLOOKUP($B28,教室毎の料金!C12:H60,2))</f>
        <v/>
      </c>
      <c r="D28" s="44"/>
      <c r="E28" s="45"/>
      <c r="F28" s="46" t="str">
        <f t="shared" si="0"/>
        <v xml:space="preserve"> </v>
      </c>
      <c r="G28" s="47"/>
      <c r="H28" s="48" t="str">
        <f t="shared" si="1"/>
        <v/>
      </c>
      <c r="I28" s="45"/>
      <c r="J28" s="46" t="str">
        <f t="shared" si="2"/>
        <v xml:space="preserve"> </v>
      </c>
      <c r="K28" s="47"/>
      <c r="L28" s="48" t="str">
        <f t="shared" si="3"/>
        <v/>
      </c>
      <c r="M28" s="45"/>
      <c r="N28" s="46" t="str">
        <f t="shared" si="4"/>
        <v xml:space="preserve"> </v>
      </c>
      <c r="O28" s="47"/>
      <c r="P28" s="48" t="str">
        <f t="shared" si="5"/>
        <v/>
      </c>
      <c r="Q28" s="45"/>
      <c r="R28" s="46" t="str">
        <f t="shared" si="6"/>
        <v xml:space="preserve"> </v>
      </c>
      <c r="S28" s="47"/>
      <c r="T28" s="48" t="str">
        <f t="shared" si="7"/>
        <v/>
      </c>
      <c r="U28" s="45"/>
      <c r="V28" s="46" t="str">
        <f t="shared" si="8"/>
        <v xml:space="preserve"> </v>
      </c>
      <c r="W28" s="47"/>
      <c r="X28" s="48" t="str">
        <f t="shared" si="9"/>
        <v/>
      </c>
      <c r="Y28" s="45"/>
      <c r="Z28" s="46" t="str">
        <f t="shared" si="10"/>
        <v xml:space="preserve"> </v>
      </c>
      <c r="AA28" s="47"/>
      <c r="AB28" s="48" t="str">
        <f t="shared" si="11"/>
        <v/>
      </c>
      <c r="AC28" s="48" t="str">
        <f t="shared" si="12"/>
        <v/>
      </c>
      <c r="AD28" s="44"/>
      <c r="AE28" s="49" t="s">
        <v>132</v>
      </c>
      <c r="AF28" s="49"/>
      <c r="AG28" s="50" t="str">
        <f>IF(B28="","",IF(AE28="無",VLOOKUP($B28,教室毎の料金!C12:H60,5),VLOOKUP($B28,教室毎の料金!C12:H60,6)))</f>
        <v/>
      </c>
      <c r="AH28" s="51" t="str">
        <f t="shared" si="14"/>
        <v/>
      </c>
      <c r="AI28" s="52" t="str">
        <f t="shared" si="13"/>
        <v/>
      </c>
      <c r="AK28" s="26" t="s">
        <v>35</v>
      </c>
    </row>
    <row r="29" spans="1:37" x14ac:dyDescent="0.4">
      <c r="A29" s="41">
        <v>8</v>
      </c>
      <c r="B29" s="42"/>
      <c r="C29" s="43" t="str">
        <f>IF($B29="","",VLOOKUP($B29,教室毎の料金!C13:H61,2))</f>
        <v/>
      </c>
      <c r="D29" s="44"/>
      <c r="E29" s="45"/>
      <c r="F29" s="46" t="str">
        <f t="shared" si="0"/>
        <v xml:space="preserve"> </v>
      </c>
      <c r="G29" s="47"/>
      <c r="H29" s="48" t="str">
        <f t="shared" si="1"/>
        <v/>
      </c>
      <c r="I29" s="45"/>
      <c r="J29" s="46" t="str">
        <f t="shared" si="2"/>
        <v xml:space="preserve"> </v>
      </c>
      <c r="K29" s="47"/>
      <c r="L29" s="48" t="str">
        <f t="shared" si="3"/>
        <v/>
      </c>
      <c r="M29" s="45"/>
      <c r="N29" s="46" t="str">
        <f t="shared" si="4"/>
        <v xml:space="preserve"> </v>
      </c>
      <c r="O29" s="47"/>
      <c r="P29" s="48" t="str">
        <f t="shared" si="5"/>
        <v/>
      </c>
      <c r="Q29" s="45"/>
      <c r="R29" s="46" t="str">
        <f t="shared" si="6"/>
        <v xml:space="preserve"> </v>
      </c>
      <c r="S29" s="47"/>
      <c r="T29" s="48" t="str">
        <f t="shared" si="7"/>
        <v/>
      </c>
      <c r="U29" s="45"/>
      <c r="V29" s="46" t="str">
        <f t="shared" si="8"/>
        <v xml:space="preserve"> </v>
      </c>
      <c r="W29" s="47"/>
      <c r="X29" s="48" t="str">
        <f t="shared" si="9"/>
        <v/>
      </c>
      <c r="Y29" s="45"/>
      <c r="Z29" s="46" t="str">
        <f t="shared" si="10"/>
        <v xml:space="preserve"> </v>
      </c>
      <c r="AA29" s="47"/>
      <c r="AB29" s="48" t="str">
        <f t="shared" si="11"/>
        <v/>
      </c>
      <c r="AC29" s="48" t="str">
        <f t="shared" si="12"/>
        <v/>
      </c>
      <c r="AD29" s="44"/>
      <c r="AE29" s="49" t="s">
        <v>132</v>
      </c>
      <c r="AF29" s="49"/>
      <c r="AG29" s="50" t="str">
        <f>IF(B29="","",IF(AE29="無",VLOOKUP($B29,教室毎の料金!C13:H61,5),VLOOKUP($B29,教室毎の料金!C13:H61,6)))</f>
        <v/>
      </c>
      <c r="AH29" s="51" t="str">
        <f t="shared" si="14"/>
        <v/>
      </c>
      <c r="AI29" s="52" t="str">
        <f t="shared" si="13"/>
        <v/>
      </c>
      <c r="AK29" s="26" t="s">
        <v>37</v>
      </c>
    </row>
    <row r="30" spans="1:37" x14ac:dyDescent="0.4">
      <c r="A30" s="41">
        <v>9</v>
      </c>
      <c r="B30" s="42"/>
      <c r="C30" s="43" t="str">
        <f>IF($B30="","",VLOOKUP($B30,教室毎の料金!C14:H62,2))</f>
        <v/>
      </c>
      <c r="D30" s="44"/>
      <c r="E30" s="45"/>
      <c r="F30" s="46" t="str">
        <f t="shared" si="0"/>
        <v xml:space="preserve"> </v>
      </c>
      <c r="G30" s="47"/>
      <c r="H30" s="48" t="str">
        <f t="shared" si="1"/>
        <v/>
      </c>
      <c r="I30" s="45"/>
      <c r="J30" s="46" t="str">
        <f t="shared" si="2"/>
        <v xml:space="preserve"> </v>
      </c>
      <c r="K30" s="47"/>
      <c r="L30" s="48" t="str">
        <f t="shared" si="3"/>
        <v/>
      </c>
      <c r="M30" s="45"/>
      <c r="N30" s="46" t="str">
        <f t="shared" si="4"/>
        <v xml:space="preserve"> </v>
      </c>
      <c r="O30" s="47"/>
      <c r="P30" s="48" t="str">
        <f t="shared" si="5"/>
        <v/>
      </c>
      <c r="Q30" s="45"/>
      <c r="R30" s="46" t="str">
        <f t="shared" si="6"/>
        <v xml:space="preserve"> </v>
      </c>
      <c r="S30" s="47"/>
      <c r="T30" s="48" t="str">
        <f t="shared" si="7"/>
        <v/>
      </c>
      <c r="U30" s="45"/>
      <c r="V30" s="46" t="str">
        <f t="shared" si="8"/>
        <v xml:space="preserve"> </v>
      </c>
      <c r="W30" s="47"/>
      <c r="X30" s="48" t="str">
        <f t="shared" si="9"/>
        <v/>
      </c>
      <c r="Y30" s="45"/>
      <c r="Z30" s="46" t="str">
        <f t="shared" si="10"/>
        <v xml:space="preserve"> </v>
      </c>
      <c r="AA30" s="47"/>
      <c r="AB30" s="48" t="str">
        <f t="shared" si="11"/>
        <v/>
      </c>
      <c r="AC30" s="48" t="str">
        <f t="shared" si="12"/>
        <v/>
      </c>
      <c r="AD30" s="44"/>
      <c r="AE30" s="49" t="s">
        <v>132</v>
      </c>
      <c r="AF30" s="49"/>
      <c r="AG30" s="50" t="str">
        <f>IF(B30="","",IF(AE30="無",VLOOKUP($B30,教室毎の料金!C14:H62,5),VLOOKUP($B30,教室毎の料金!C14:H62,6)))</f>
        <v/>
      </c>
      <c r="AH30" s="51" t="str">
        <f t="shared" si="14"/>
        <v/>
      </c>
      <c r="AI30" s="52" t="str">
        <f t="shared" si="13"/>
        <v/>
      </c>
      <c r="AK30" s="26" t="s">
        <v>38</v>
      </c>
    </row>
    <row r="31" spans="1:37" x14ac:dyDescent="0.4">
      <c r="A31" s="41">
        <v>10</v>
      </c>
      <c r="B31" s="42"/>
      <c r="C31" s="43" t="str">
        <f>IF($B31="","",VLOOKUP($B31,教室毎の料金!C15:H63,2))</f>
        <v/>
      </c>
      <c r="D31" s="44"/>
      <c r="E31" s="45"/>
      <c r="F31" s="46" t="str">
        <f t="shared" si="0"/>
        <v xml:space="preserve"> </v>
      </c>
      <c r="G31" s="47"/>
      <c r="H31" s="48" t="str">
        <f t="shared" si="1"/>
        <v/>
      </c>
      <c r="I31" s="45"/>
      <c r="J31" s="46" t="str">
        <f t="shared" si="2"/>
        <v xml:space="preserve"> </v>
      </c>
      <c r="K31" s="47"/>
      <c r="L31" s="48" t="str">
        <f t="shared" si="3"/>
        <v/>
      </c>
      <c r="M31" s="45"/>
      <c r="N31" s="46" t="str">
        <f t="shared" si="4"/>
        <v xml:space="preserve"> </v>
      </c>
      <c r="O31" s="47"/>
      <c r="P31" s="48" t="str">
        <f t="shared" si="5"/>
        <v/>
      </c>
      <c r="Q31" s="45"/>
      <c r="R31" s="46" t="str">
        <f t="shared" si="6"/>
        <v xml:space="preserve"> </v>
      </c>
      <c r="S31" s="47"/>
      <c r="T31" s="48" t="str">
        <f t="shared" si="7"/>
        <v/>
      </c>
      <c r="U31" s="45"/>
      <c r="V31" s="46" t="str">
        <f t="shared" si="8"/>
        <v xml:space="preserve"> </v>
      </c>
      <c r="W31" s="47"/>
      <c r="X31" s="48" t="str">
        <f t="shared" si="9"/>
        <v/>
      </c>
      <c r="Y31" s="45"/>
      <c r="Z31" s="46" t="str">
        <f t="shared" si="10"/>
        <v xml:space="preserve"> </v>
      </c>
      <c r="AA31" s="47"/>
      <c r="AB31" s="48" t="str">
        <f t="shared" si="11"/>
        <v/>
      </c>
      <c r="AC31" s="48" t="str">
        <f t="shared" si="12"/>
        <v/>
      </c>
      <c r="AD31" s="44"/>
      <c r="AE31" s="49" t="s">
        <v>132</v>
      </c>
      <c r="AF31" s="49"/>
      <c r="AG31" s="50" t="str">
        <f>IF(B31="","",IF(AE31="無",VLOOKUP($B31,教室毎の料金!C15:H63,5),VLOOKUP($B31,教室毎の料金!C15:H63,6)))</f>
        <v/>
      </c>
      <c r="AH31" s="51" t="str">
        <f t="shared" si="14"/>
        <v/>
      </c>
      <c r="AI31" s="52" t="str">
        <f t="shared" si="13"/>
        <v/>
      </c>
      <c r="AK31" s="26" t="s">
        <v>39</v>
      </c>
    </row>
    <row r="32" spans="1:37" x14ac:dyDescent="0.4">
      <c r="A32" s="41">
        <v>11</v>
      </c>
      <c r="B32" s="42"/>
      <c r="C32" s="43" t="str">
        <f>IF($B32="","",VLOOKUP($B32,教室毎の料金!C16:H64,2))</f>
        <v/>
      </c>
      <c r="D32" s="44"/>
      <c r="E32" s="45"/>
      <c r="F32" s="46" t="str">
        <f t="shared" si="0"/>
        <v xml:space="preserve"> </v>
      </c>
      <c r="G32" s="47"/>
      <c r="H32" s="48" t="str">
        <f t="shared" si="1"/>
        <v/>
      </c>
      <c r="I32" s="45"/>
      <c r="J32" s="46" t="str">
        <f t="shared" si="2"/>
        <v xml:space="preserve"> </v>
      </c>
      <c r="K32" s="47"/>
      <c r="L32" s="48" t="str">
        <f t="shared" si="3"/>
        <v/>
      </c>
      <c r="M32" s="45"/>
      <c r="N32" s="46" t="str">
        <f t="shared" si="4"/>
        <v xml:space="preserve"> </v>
      </c>
      <c r="O32" s="47"/>
      <c r="P32" s="48" t="str">
        <f t="shared" si="5"/>
        <v/>
      </c>
      <c r="Q32" s="45"/>
      <c r="R32" s="46" t="str">
        <f t="shared" si="6"/>
        <v xml:space="preserve"> </v>
      </c>
      <c r="S32" s="47"/>
      <c r="T32" s="48" t="str">
        <f t="shared" si="7"/>
        <v/>
      </c>
      <c r="U32" s="45"/>
      <c r="V32" s="46" t="str">
        <f t="shared" si="8"/>
        <v xml:space="preserve"> </v>
      </c>
      <c r="W32" s="47"/>
      <c r="X32" s="48" t="str">
        <f t="shared" si="9"/>
        <v/>
      </c>
      <c r="Y32" s="45"/>
      <c r="Z32" s="46" t="str">
        <f t="shared" si="10"/>
        <v xml:space="preserve"> </v>
      </c>
      <c r="AA32" s="47"/>
      <c r="AB32" s="48" t="str">
        <f t="shared" si="11"/>
        <v/>
      </c>
      <c r="AC32" s="48" t="str">
        <f t="shared" si="12"/>
        <v/>
      </c>
      <c r="AD32" s="44"/>
      <c r="AE32" s="49" t="s">
        <v>132</v>
      </c>
      <c r="AF32" s="49"/>
      <c r="AG32" s="50" t="str">
        <f>IF(B32="","",IF(AE32="無",VLOOKUP($B32,教室毎の料金!C16:H64,5),VLOOKUP($B32,教室毎の料金!C16:H64,6)))</f>
        <v/>
      </c>
      <c r="AH32" s="51" t="str">
        <f t="shared" si="14"/>
        <v/>
      </c>
      <c r="AI32" s="52" t="str">
        <f t="shared" si="13"/>
        <v/>
      </c>
      <c r="AK32" s="26" t="s">
        <v>40</v>
      </c>
    </row>
    <row r="33" spans="1:37" x14ac:dyDescent="0.4">
      <c r="A33" s="41">
        <v>12</v>
      </c>
      <c r="B33" s="42"/>
      <c r="C33" s="43" t="str">
        <f>IF($B33="","",VLOOKUP($B33,教室毎の料金!C17:H65,2))</f>
        <v/>
      </c>
      <c r="D33" s="44"/>
      <c r="E33" s="45"/>
      <c r="F33" s="46" t="str">
        <f t="shared" si="0"/>
        <v xml:space="preserve"> </v>
      </c>
      <c r="G33" s="47"/>
      <c r="H33" s="48" t="str">
        <f t="shared" si="1"/>
        <v/>
      </c>
      <c r="I33" s="45"/>
      <c r="J33" s="46" t="str">
        <f t="shared" si="2"/>
        <v xml:space="preserve"> </v>
      </c>
      <c r="K33" s="47"/>
      <c r="L33" s="48" t="str">
        <f t="shared" si="3"/>
        <v/>
      </c>
      <c r="M33" s="45"/>
      <c r="N33" s="46" t="str">
        <f t="shared" si="4"/>
        <v xml:space="preserve"> </v>
      </c>
      <c r="O33" s="47"/>
      <c r="P33" s="48" t="str">
        <f t="shared" si="5"/>
        <v/>
      </c>
      <c r="Q33" s="45"/>
      <c r="R33" s="46" t="str">
        <f t="shared" si="6"/>
        <v xml:space="preserve"> </v>
      </c>
      <c r="S33" s="47"/>
      <c r="T33" s="48" t="str">
        <f t="shared" si="7"/>
        <v/>
      </c>
      <c r="U33" s="45"/>
      <c r="V33" s="46" t="str">
        <f t="shared" si="8"/>
        <v xml:space="preserve"> </v>
      </c>
      <c r="W33" s="47"/>
      <c r="X33" s="48" t="str">
        <f t="shared" si="9"/>
        <v/>
      </c>
      <c r="Y33" s="45"/>
      <c r="Z33" s="46" t="str">
        <f t="shared" si="10"/>
        <v xml:space="preserve"> </v>
      </c>
      <c r="AA33" s="47"/>
      <c r="AB33" s="48" t="str">
        <f t="shared" si="11"/>
        <v/>
      </c>
      <c r="AC33" s="48" t="str">
        <f t="shared" si="12"/>
        <v/>
      </c>
      <c r="AD33" s="44"/>
      <c r="AE33" s="49" t="s">
        <v>132</v>
      </c>
      <c r="AF33" s="49"/>
      <c r="AG33" s="50" t="str">
        <f>IF(B33="","",IF(AE33="無",VLOOKUP($B33,教室毎の料金!C17:H65,5),VLOOKUP($B33,教室毎の料金!C17:H65,6)))</f>
        <v/>
      </c>
      <c r="AH33" s="51" t="str">
        <f t="shared" si="14"/>
        <v/>
      </c>
      <c r="AI33" s="52" t="str">
        <f t="shared" si="13"/>
        <v/>
      </c>
      <c r="AK33" s="26" t="s">
        <v>42</v>
      </c>
    </row>
    <row r="34" spans="1:37" x14ac:dyDescent="0.4">
      <c r="A34" s="41">
        <v>13</v>
      </c>
      <c r="B34" s="42"/>
      <c r="C34" s="43" t="str">
        <f>IF($B34="","",VLOOKUP($B34,教室毎の料金!C18:H66,2))</f>
        <v/>
      </c>
      <c r="D34" s="44"/>
      <c r="E34" s="45"/>
      <c r="F34" s="46" t="str">
        <f t="shared" si="0"/>
        <v xml:space="preserve"> </v>
      </c>
      <c r="G34" s="47"/>
      <c r="H34" s="48" t="str">
        <f t="shared" si="1"/>
        <v/>
      </c>
      <c r="I34" s="45"/>
      <c r="J34" s="46" t="str">
        <f t="shared" si="2"/>
        <v xml:space="preserve"> </v>
      </c>
      <c r="K34" s="47"/>
      <c r="L34" s="48" t="str">
        <f t="shared" si="3"/>
        <v/>
      </c>
      <c r="M34" s="45"/>
      <c r="N34" s="46" t="str">
        <f t="shared" si="4"/>
        <v xml:space="preserve"> </v>
      </c>
      <c r="O34" s="47"/>
      <c r="P34" s="48" t="str">
        <f t="shared" si="5"/>
        <v/>
      </c>
      <c r="Q34" s="45"/>
      <c r="R34" s="46" t="str">
        <f t="shared" si="6"/>
        <v xml:space="preserve"> </v>
      </c>
      <c r="S34" s="47"/>
      <c r="T34" s="48" t="str">
        <f t="shared" si="7"/>
        <v/>
      </c>
      <c r="U34" s="45"/>
      <c r="V34" s="46" t="str">
        <f t="shared" si="8"/>
        <v xml:space="preserve"> </v>
      </c>
      <c r="W34" s="47"/>
      <c r="X34" s="48" t="str">
        <f t="shared" si="9"/>
        <v/>
      </c>
      <c r="Y34" s="45"/>
      <c r="Z34" s="46" t="str">
        <f t="shared" si="10"/>
        <v xml:space="preserve"> </v>
      </c>
      <c r="AA34" s="47"/>
      <c r="AB34" s="48" t="str">
        <f t="shared" si="11"/>
        <v/>
      </c>
      <c r="AC34" s="48" t="str">
        <f t="shared" si="12"/>
        <v/>
      </c>
      <c r="AD34" s="44"/>
      <c r="AE34" s="49" t="s">
        <v>132</v>
      </c>
      <c r="AF34" s="49"/>
      <c r="AG34" s="50" t="str">
        <f>IF(B34="","",IF(AE34="無",VLOOKUP($B34,教室毎の料金!C18:H66,5),VLOOKUP($B34,教室毎の料金!C18:H66,6)))</f>
        <v/>
      </c>
      <c r="AH34" s="51" t="str">
        <f t="shared" si="14"/>
        <v/>
      </c>
      <c r="AI34" s="52" t="str">
        <f t="shared" si="13"/>
        <v/>
      </c>
      <c r="AK34" s="26" t="s">
        <v>45</v>
      </c>
    </row>
    <row r="35" spans="1:37" x14ac:dyDescent="0.4">
      <c r="A35" s="41">
        <v>14</v>
      </c>
      <c r="B35" s="42"/>
      <c r="C35" s="43" t="str">
        <f>IF($B35="","",VLOOKUP($B35,教室毎の料金!C19:H67,2))</f>
        <v/>
      </c>
      <c r="D35" s="44"/>
      <c r="E35" s="45"/>
      <c r="F35" s="46" t="str">
        <f t="shared" si="0"/>
        <v xml:space="preserve"> </v>
      </c>
      <c r="G35" s="47"/>
      <c r="H35" s="48" t="str">
        <f t="shared" si="1"/>
        <v/>
      </c>
      <c r="I35" s="45"/>
      <c r="J35" s="46" t="str">
        <f t="shared" si="2"/>
        <v xml:space="preserve"> </v>
      </c>
      <c r="K35" s="47"/>
      <c r="L35" s="48" t="str">
        <f t="shared" si="3"/>
        <v/>
      </c>
      <c r="M35" s="45"/>
      <c r="N35" s="46" t="str">
        <f t="shared" si="4"/>
        <v xml:space="preserve"> </v>
      </c>
      <c r="O35" s="47"/>
      <c r="P35" s="48" t="str">
        <f t="shared" si="5"/>
        <v/>
      </c>
      <c r="Q35" s="45"/>
      <c r="R35" s="46" t="str">
        <f t="shared" si="6"/>
        <v xml:space="preserve"> </v>
      </c>
      <c r="S35" s="47"/>
      <c r="T35" s="48" t="str">
        <f t="shared" si="7"/>
        <v/>
      </c>
      <c r="U35" s="45"/>
      <c r="V35" s="46" t="str">
        <f t="shared" si="8"/>
        <v xml:space="preserve"> </v>
      </c>
      <c r="W35" s="47"/>
      <c r="X35" s="48" t="str">
        <f t="shared" si="9"/>
        <v/>
      </c>
      <c r="Y35" s="45"/>
      <c r="Z35" s="46" t="str">
        <f t="shared" si="10"/>
        <v xml:space="preserve"> </v>
      </c>
      <c r="AA35" s="47"/>
      <c r="AB35" s="48" t="str">
        <f t="shared" si="11"/>
        <v/>
      </c>
      <c r="AC35" s="48" t="str">
        <f t="shared" si="12"/>
        <v/>
      </c>
      <c r="AD35" s="44"/>
      <c r="AE35" s="49" t="s">
        <v>132</v>
      </c>
      <c r="AF35" s="49"/>
      <c r="AG35" s="50" t="str">
        <f>IF(B35="","",IF(AE35="無",VLOOKUP($B35,教室毎の料金!C19:H67,5),VLOOKUP($B35,教室毎の料金!C19:H67,6)))</f>
        <v/>
      </c>
      <c r="AH35" s="51" t="str">
        <f t="shared" si="14"/>
        <v/>
      </c>
      <c r="AI35" s="52" t="str">
        <f t="shared" si="13"/>
        <v/>
      </c>
      <c r="AK35" s="26" t="s">
        <v>48</v>
      </c>
    </row>
    <row r="36" spans="1:37" x14ac:dyDescent="0.4">
      <c r="A36" s="41">
        <v>15</v>
      </c>
      <c r="B36" s="42"/>
      <c r="C36" s="43" t="str">
        <f>IF($B36="","",VLOOKUP($B36,教室毎の料金!C20:H68,2))</f>
        <v/>
      </c>
      <c r="D36" s="44"/>
      <c r="E36" s="45"/>
      <c r="F36" s="46" t="str">
        <f t="shared" si="0"/>
        <v xml:space="preserve"> </v>
      </c>
      <c r="G36" s="47"/>
      <c r="H36" s="48" t="str">
        <f t="shared" si="1"/>
        <v/>
      </c>
      <c r="I36" s="45"/>
      <c r="J36" s="46" t="str">
        <f t="shared" si="2"/>
        <v xml:space="preserve"> </v>
      </c>
      <c r="K36" s="47"/>
      <c r="L36" s="48" t="str">
        <f t="shared" si="3"/>
        <v/>
      </c>
      <c r="M36" s="45"/>
      <c r="N36" s="46" t="str">
        <f t="shared" si="4"/>
        <v xml:space="preserve"> </v>
      </c>
      <c r="O36" s="47"/>
      <c r="P36" s="48" t="str">
        <f t="shared" si="5"/>
        <v/>
      </c>
      <c r="Q36" s="45"/>
      <c r="R36" s="46" t="str">
        <f t="shared" si="6"/>
        <v xml:space="preserve"> </v>
      </c>
      <c r="S36" s="47"/>
      <c r="T36" s="48" t="str">
        <f t="shared" si="7"/>
        <v/>
      </c>
      <c r="U36" s="45"/>
      <c r="V36" s="46" t="str">
        <f t="shared" si="8"/>
        <v xml:space="preserve"> </v>
      </c>
      <c r="W36" s="47"/>
      <c r="X36" s="48" t="str">
        <f t="shared" si="9"/>
        <v/>
      </c>
      <c r="Y36" s="45"/>
      <c r="Z36" s="46" t="str">
        <f t="shared" si="10"/>
        <v xml:space="preserve"> </v>
      </c>
      <c r="AA36" s="47"/>
      <c r="AB36" s="48" t="str">
        <f t="shared" si="11"/>
        <v/>
      </c>
      <c r="AC36" s="48" t="str">
        <f t="shared" si="12"/>
        <v/>
      </c>
      <c r="AD36" s="44"/>
      <c r="AE36" s="49" t="s">
        <v>132</v>
      </c>
      <c r="AF36" s="49"/>
      <c r="AG36" s="50" t="str">
        <f>IF(B36="","",IF(AE36="無",VLOOKUP($B36,教室毎の料金!C20:H68,5),VLOOKUP($B36,教室毎の料金!C20:H68,6)))</f>
        <v/>
      </c>
      <c r="AH36" s="51" t="str">
        <f t="shared" si="14"/>
        <v/>
      </c>
      <c r="AI36" s="52" t="str">
        <f t="shared" si="13"/>
        <v/>
      </c>
      <c r="AK36" s="26" t="s">
        <v>51</v>
      </c>
    </row>
    <row r="37" spans="1:37" x14ac:dyDescent="0.4">
      <c r="A37" s="41">
        <v>16</v>
      </c>
      <c r="B37" s="42"/>
      <c r="C37" s="43" t="str">
        <f>IF($B37="","",VLOOKUP($B37,教室毎の料金!C21:H69,2))</f>
        <v/>
      </c>
      <c r="D37" s="44"/>
      <c r="E37" s="45"/>
      <c r="F37" s="46" t="str">
        <f t="shared" si="0"/>
        <v xml:space="preserve"> </v>
      </c>
      <c r="G37" s="47"/>
      <c r="H37" s="48" t="str">
        <f t="shared" si="1"/>
        <v/>
      </c>
      <c r="I37" s="45"/>
      <c r="J37" s="46" t="str">
        <f t="shared" si="2"/>
        <v xml:space="preserve"> </v>
      </c>
      <c r="K37" s="47"/>
      <c r="L37" s="48" t="str">
        <f t="shared" si="3"/>
        <v/>
      </c>
      <c r="M37" s="45"/>
      <c r="N37" s="46" t="str">
        <f t="shared" si="4"/>
        <v xml:space="preserve"> </v>
      </c>
      <c r="O37" s="47"/>
      <c r="P37" s="48" t="str">
        <f t="shared" si="5"/>
        <v/>
      </c>
      <c r="Q37" s="45"/>
      <c r="R37" s="46" t="str">
        <f t="shared" si="6"/>
        <v xml:space="preserve"> </v>
      </c>
      <c r="S37" s="47"/>
      <c r="T37" s="48" t="str">
        <f t="shared" si="7"/>
        <v/>
      </c>
      <c r="U37" s="45"/>
      <c r="V37" s="46" t="str">
        <f t="shared" si="8"/>
        <v xml:space="preserve"> </v>
      </c>
      <c r="W37" s="47"/>
      <c r="X37" s="48" t="str">
        <f t="shared" si="9"/>
        <v/>
      </c>
      <c r="Y37" s="45"/>
      <c r="Z37" s="46" t="str">
        <f t="shared" si="10"/>
        <v xml:space="preserve"> </v>
      </c>
      <c r="AA37" s="47"/>
      <c r="AB37" s="48" t="str">
        <f t="shared" si="11"/>
        <v/>
      </c>
      <c r="AC37" s="48" t="str">
        <f t="shared" si="12"/>
        <v/>
      </c>
      <c r="AD37" s="44"/>
      <c r="AE37" s="49" t="s">
        <v>132</v>
      </c>
      <c r="AF37" s="49"/>
      <c r="AG37" s="50" t="str">
        <f>IF(B37="","",IF(AE37="無",VLOOKUP($B37,教室毎の料金!C21:H69,5),VLOOKUP($B37,教室毎の料金!C21:H69,6)))</f>
        <v/>
      </c>
      <c r="AH37" s="51" t="str">
        <f t="shared" si="14"/>
        <v/>
      </c>
      <c r="AI37" s="52" t="str">
        <f t="shared" si="13"/>
        <v/>
      </c>
      <c r="AK37" s="26" t="s">
        <v>54</v>
      </c>
    </row>
    <row r="38" spans="1:37" x14ac:dyDescent="0.4">
      <c r="A38" s="41">
        <v>17</v>
      </c>
      <c r="B38" s="42"/>
      <c r="C38" s="43" t="str">
        <f>IF($B38="","",VLOOKUP($B38,教室毎の料金!C22:H70,2))</f>
        <v/>
      </c>
      <c r="D38" s="44"/>
      <c r="E38" s="45"/>
      <c r="F38" s="46" t="str">
        <f t="shared" si="0"/>
        <v xml:space="preserve"> </v>
      </c>
      <c r="G38" s="47"/>
      <c r="H38" s="48" t="str">
        <f t="shared" si="1"/>
        <v/>
      </c>
      <c r="I38" s="45"/>
      <c r="J38" s="46" t="str">
        <f t="shared" si="2"/>
        <v xml:space="preserve"> </v>
      </c>
      <c r="K38" s="47"/>
      <c r="L38" s="48" t="str">
        <f t="shared" si="3"/>
        <v/>
      </c>
      <c r="M38" s="45"/>
      <c r="N38" s="46" t="str">
        <f t="shared" si="4"/>
        <v xml:space="preserve"> </v>
      </c>
      <c r="O38" s="47"/>
      <c r="P38" s="48" t="str">
        <f t="shared" si="5"/>
        <v/>
      </c>
      <c r="Q38" s="45"/>
      <c r="R38" s="46" t="str">
        <f t="shared" si="6"/>
        <v xml:space="preserve"> </v>
      </c>
      <c r="S38" s="47"/>
      <c r="T38" s="48" t="str">
        <f t="shared" si="7"/>
        <v/>
      </c>
      <c r="U38" s="45"/>
      <c r="V38" s="46" t="str">
        <f t="shared" si="8"/>
        <v xml:space="preserve"> </v>
      </c>
      <c r="W38" s="47"/>
      <c r="X38" s="48" t="str">
        <f t="shared" si="9"/>
        <v/>
      </c>
      <c r="Y38" s="45"/>
      <c r="Z38" s="46" t="str">
        <f t="shared" si="10"/>
        <v xml:space="preserve"> </v>
      </c>
      <c r="AA38" s="47"/>
      <c r="AB38" s="48" t="str">
        <f t="shared" si="11"/>
        <v/>
      </c>
      <c r="AC38" s="48" t="str">
        <f t="shared" si="12"/>
        <v/>
      </c>
      <c r="AD38" s="44"/>
      <c r="AE38" s="49" t="s">
        <v>132</v>
      </c>
      <c r="AF38" s="49"/>
      <c r="AG38" s="50" t="str">
        <f>IF(B38="","",IF(AE38="無",VLOOKUP($B38,教室毎の料金!C22:H70,5),VLOOKUP($B38,教室毎の料金!C22:H70,6)))</f>
        <v/>
      </c>
      <c r="AH38" s="51" t="str">
        <f t="shared" si="14"/>
        <v/>
      </c>
      <c r="AI38" s="52" t="str">
        <f t="shared" si="13"/>
        <v/>
      </c>
      <c r="AK38" s="26" t="s">
        <v>57</v>
      </c>
    </row>
    <row r="39" spans="1:37" x14ac:dyDescent="0.4">
      <c r="A39" s="41">
        <v>18</v>
      </c>
      <c r="B39" s="42"/>
      <c r="C39" s="43" t="str">
        <f>IF($B39="","",VLOOKUP($B39,教室毎の料金!C23:H71,2))</f>
        <v/>
      </c>
      <c r="D39" s="44"/>
      <c r="E39" s="45"/>
      <c r="F39" s="46" t="str">
        <f t="shared" si="0"/>
        <v xml:space="preserve"> </v>
      </c>
      <c r="G39" s="47"/>
      <c r="H39" s="48" t="str">
        <f t="shared" si="1"/>
        <v/>
      </c>
      <c r="I39" s="45"/>
      <c r="J39" s="46" t="str">
        <f t="shared" si="2"/>
        <v xml:space="preserve"> </v>
      </c>
      <c r="K39" s="47"/>
      <c r="L39" s="48" t="str">
        <f t="shared" si="3"/>
        <v/>
      </c>
      <c r="M39" s="45"/>
      <c r="N39" s="46" t="str">
        <f t="shared" si="4"/>
        <v xml:space="preserve"> </v>
      </c>
      <c r="O39" s="47"/>
      <c r="P39" s="48" t="str">
        <f t="shared" si="5"/>
        <v/>
      </c>
      <c r="Q39" s="45"/>
      <c r="R39" s="46" t="str">
        <f t="shared" si="6"/>
        <v xml:space="preserve"> </v>
      </c>
      <c r="S39" s="47"/>
      <c r="T39" s="48" t="str">
        <f t="shared" si="7"/>
        <v/>
      </c>
      <c r="U39" s="45"/>
      <c r="V39" s="46" t="str">
        <f t="shared" si="8"/>
        <v xml:space="preserve"> </v>
      </c>
      <c r="W39" s="47"/>
      <c r="X39" s="48" t="str">
        <f t="shared" si="9"/>
        <v/>
      </c>
      <c r="Y39" s="45"/>
      <c r="Z39" s="46" t="str">
        <f t="shared" si="10"/>
        <v xml:space="preserve"> </v>
      </c>
      <c r="AA39" s="47"/>
      <c r="AB39" s="48" t="str">
        <f t="shared" si="11"/>
        <v/>
      </c>
      <c r="AC39" s="48" t="str">
        <f t="shared" si="12"/>
        <v/>
      </c>
      <c r="AD39" s="44"/>
      <c r="AE39" s="49" t="s">
        <v>132</v>
      </c>
      <c r="AF39" s="49"/>
      <c r="AG39" s="50" t="str">
        <f>IF(B39="","",IF(AE39="無",VLOOKUP($B39,教室毎の料金!C23:H71,5),VLOOKUP($B39,教室毎の料金!C23:H71,6)))</f>
        <v/>
      </c>
      <c r="AH39" s="51" t="str">
        <f t="shared" si="14"/>
        <v/>
      </c>
      <c r="AI39" s="52" t="str">
        <f t="shared" si="13"/>
        <v/>
      </c>
      <c r="AK39" s="26" t="s">
        <v>59</v>
      </c>
    </row>
    <row r="40" spans="1:37" x14ac:dyDescent="0.4">
      <c r="A40" s="41">
        <v>19</v>
      </c>
      <c r="B40" s="42"/>
      <c r="C40" s="43" t="str">
        <f>IF($B40="","",VLOOKUP($B40,教室毎の料金!C24:H72,2))</f>
        <v/>
      </c>
      <c r="D40" s="44"/>
      <c r="E40" s="45"/>
      <c r="F40" s="46" t="str">
        <f t="shared" si="0"/>
        <v xml:space="preserve"> </v>
      </c>
      <c r="G40" s="47"/>
      <c r="H40" s="48" t="str">
        <f t="shared" si="1"/>
        <v/>
      </c>
      <c r="I40" s="45"/>
      <c r="J40" s="46" t="str">
        <f t="shared" si="2"/>
        <v xml:space="preserve"> </v>
      </c>
      <c r="K40" s="47"/>
      <c r="L40" s="48" t="str">
        <f t="shared" si="3"/>
        <v/>
      </c>
      <c r="M40" s="45"/>
      <c r="N40" s="46" t="str">
        <f t="shared" si="4"/>
        <v xml:space="preserve"> </v>
      </c>
      <c r="O40" s="47"/>
      <c r="P40" s="48" t="str">
        <f t="shared" si="5"/>
        <v/>
      </c>
      <c r="Q40" s="45"/>
      <c r="R40" s="46" t="str">
        <f t="shared" si="6"/>
        <v xml:space="preserve"> </v>
      </c>
      <c r="S40" s="47"/>
      <c r="T40" s="48" t="str">
        <f t="shared" si="7"/>
        <v/>
      </c>
      <c r="U40" s="45"/>
      <c r="V40" s="46" t="str">
        <f t="shared" si="8"/>
        <v xml:space="preserve"> </v>
      </c>
      <c r="W40" s="47"/>
      <c r="X40" s="48" t="str">
        <f t="shared" si="9"/>
        <v/>
      </c>
      <c r="Y40" s="45"/>
      <c r="Z40" s="46" t="str">
        <f t="shared" si="10"/>
        <v xml:space="preserve"> </v>
      </c>
      <c r="AA40" s="47"/>
      <c r="AB40" s="48" t="str">
        <f t="shared" si="11"/>
        <v/>
      </c>
      <c r="AC40" s="48" t="str">
        <f t="shared" si="12"/>
        <v/>
      </c>
      <c r="AD40" s="44"/>
      <c r="AE40" s="49" t="s">
        <v>132</v>
      </c>
      <c r="AF40" s="49"/>
      <c r="AG40" s="50" t="str">
        <f>IF(B40="","",IF(AE40="無",VLOOKUP($B40,教室毎の料金!C24:H72,5),VLOOKUP($B40,教室毎の料金!C24:H72,6)))</f>
        <v/>
      </c>
      <c r="AH40" s="51" t="str">
        <f t="shared" si="14"/>
        <v/>
      </c>
      <c r="AI40" s="52" t="str">
        <f t="shared" si="13"/>
        <v/>
      </c>
      <c r="AK40" s="26" t="s">
        <v>60</v>
      </c>
    </row>
    <row r="41" spans="1:37" x14ac:dyDescent="0.4">
      <c r="A41" s="41">
        <v>20</v>
      </c>
      <c r="B41" s="42"/>
      <c r="C41" s="43" t="str">
        <f>IF($B41="","",VLOOKUP($B41,教室毎の料金!C25:H73,2))</f>
        <v/>
      </c>
      <c r="D41" s="44"/>
      <c r="E41" s="45"/>
      <c r="F41" s="46" t="str">
        <f t="shared" si="0"/>
        <v xml:space="preserve"> </v>
      </c>
      <c r="G41" s="47"/>
      <c r="H41" s="48" t="str">
        <f t="shared" si="1"/>
        <v/>
      </c>
      <c r="I41" s="45"/>
      <c r="J41" s="46" t="str">
        <f t="shared" si="2"/>
        <v xml:space="preserve"> </v>
      </c>
      <c r="K41" s="47"/>
      <c r="L41" s="48" t="str">
        <f t="shared" si="3"/>
        <v/>
      </c>
      <c r="M41" s="45"/>
      <c r="N41" s="46" t="str">
        <f t="shared" si="4"/>
        <v xml:space="preserve"> </v>
      </c>
      <c r="O41" s="47"/>
      <c r="P41" s="48" t="str">
        <f t="shared" si="5"/>
        <v/>
      </c>
      <c r="Q41" s="45"/>
      <c r="R41" s="46" t="str">
        <f t="shared" si="6"/>
        <v xml:space="preserve"> </v>
      </c>
      <c r="S41" s="47"/>
      <c r="T41" s="48" t="str">
        <f t="shared" si="7"/>
        <v/>
      </c>
      <c r="U41" s="45"/>
      <c r="V41" s="46" t="str">
        <f t="shared" si="8"/>
        <v xml:space="preserve"> </v>
      </c>
      <c r="W41" s="47"/>
      <c r="X41" s="48" t="str">
        <f t="shared" si="9"/>
        <v/>
      </c>
      <c r="Y41" s="45"/>
      <c r="Z41" s="46" t="str">
        <f t="shared" si="10"/>
        <v xml:space="preserve"> </v>
      </c>
      <c r="AA41" s="47"/>
      <c r="AB41" s="48" t="str">
        <f t="shared" si="11"/>
        <v/>
      </c>
      <c r="AC41" s="48" t="str">
        <f t="shared" si="12"/>
        <v/>
      </c>
      <c r="AD41" s="44"/>
      <c r="AE41" s="49" t="s">
        <v>132</v>
      </c>
      <c r="AF41" s="49"/>
      <c r="AG41" s="50" t="str">
        <f>IF(B41="","",IF(AE41="無",VLOOKUP($B41,教室毎の料金!C25:H73,5),VLOOKUP($B41,教室毎の料金!C25:H73,6)))</f>
        <v/>
      </c>
      <c r="AH41" s="51" t="str">
        <f t="shared" si="14"/>
        <v/>
      </c>
      <c r="AI41" s="52" t="str">
        <f t="shared" si="13"/>
        <v/>
      </c>
      <c r="AK41" s="26" t="s">
        <v>64</v>
      </c>
    </row>
    <row r="42" spans="1:37" hidden="1" x14ac:dyDescent="0.4">
      <c r="A42" s="41">
        <v>21</v>
      </c>
      <c r="B42" s="42"/>
      <c r="C42" s="43" t="str">
        <f>IF($B42="","",VLOOKUP($B42,教室毎の料金!C26:H74,2))</f>
        <v/>
      </c>
      <c r="D42" s="44"/>
      <c r="E42" s="45"/>
      <c r="F42" s="46" t="str">
        <f t="shared" si="0"/>
        <v xml:space="preserve"> </v>
      </c>
      <c r="G42" s="47"/>
      <c r="H42" s="48" t="str">
        <f t="shared" si="1"/>
        <v/>
      </c>
      <c r="I42" s="45"/>
      <c r="J42" s="46" t="str">
        <f t="shared" si="2"/>
        <v xml:space="preserve"> </v>
      </c>
      <c r="K42" s="47"/>
      <c r="L42" s="48" t="str">
        <f t="shared" si="3"/>
        <v/>
      </c>
      <c r="M42" s="45"/>
      <c r="N42" s="46" t="str">
        <f t="shared" si="4"/>
        <v xml:space="preserve"> </v>
      </c>
      <c r="O42" s="47"/>
      <c r="P42" s="48" t="str">
        <f t="shared" si="5"/>
        <v/>
      </c>
      <c r="Q42" s="45"/>
      <c r="R42" s="46" t="str">
        <f t="shared" si="6"/>
        <v xml:space="preserve"> </v>
      </c>
      <c r="S42" s="47"/>
      <c r="T42" s="48" t="str">
        <f t="shared" si="7"/>
        <v/>
      </c>
      <c r="U42" s="45"/>
      <c r="V42" s="46" t="str">
        <f t="shared" si="8"/>
        <v xml:space="preserve"> </v>
      </c>
      <c r="W42" s="47"/>
      <c r="X42" s="48" t="str">
        <f t="shared" si="9"/>
        <v/>
      </c>
      <c r="Y42" s="45"/>
      <c r="Z42" s="46" t="str">
        <f t="shared" si="10"/>
        <v xml:space="preserve"> </v>
      </c>
      <c r="AA42" s="47"/>
      <c r="AB42" s="48" t="str">
        <f t="shared" si="11"/>
        <v/>
      </c>
      <c r="AC42" s="48" t="str">
        <f t="shared" si="12"/>
        <v/>
      </c>
      <c r="AD42" s="44"/>
      <c r="AE42" s="49" t="s">
        <v>132</v>
      </c>
      <c r="AF42" s="49"/>
      <c r="AG42" s="50" t="str">
        <f>IF(B42="","",IF(AE42="無",VLOOKUP($B42,教室毎の料金!C26:H74,5),VLOOKUP($B42,教室毎の料金!C26:H74,6)))</f>
        <v/>
      </c>
      <c r="AH42" s="51" t="str">
        <f t="shared" si="14"/>
        <v/>
      </c>
      <c r="AI42" s="52" t="str">
        <f t="shared" si="13"/>
        <v/>
      </c>
      <c r="AK42" s="26" t="s">
        <v>66</v>
      </c>
    </row>
    <row r="43" spans="1:37" hidden="1" x14ac:dyDescent="0.4">
      <c r="A43" s="41">
        <v>22</v>
      </c>
      <c r="B43" s="42"/>
      <c r="C43" s="43" t="str">
        <f>IF($B43="","",VLOOKUP($B43,教室毎の料金!C27:H75,2))</f>
        <v/>
      </c>
      <c r="D43" s="44"/>
      <c r="E43" s="45"/>
      <c r="F43" s="46" t="str">
        <f t="shared" si="0"/>
        <v xml:space="preserve"> </v>
      </c>
      <c r="G43" s="47"/>
      <c r="H43" s="48" t="str">
        <f t="shared" si="1"/>
        <v/>
      </c>
      <c r="I43" s="45"/>
      <c r="J43" s="46" t="str">
        <f t="shared" si="2"/>
        <v xml:space="preserve"> </v>
      </c>
      <c r="K43" s="47"/>
      <c r="L43" s="48" t="str">
        <f t="shared" si="3"/>
        <v/>
      </c>
      <c r="M43" s="45"/>
      <c r="N43" s="46" t="str">
        <f t="shared" si="4"/>
        <v xml:space="preserve"> </v>
      </c>
      <c r="O43" s="47"/>
      <c r="P43" s="48" t="str">
        <f t="shared" si="5"/>
        <v/>
      </c>
      <c r="Q43" s="45"/>
      <c r="R43" s="46" t="str">
        <f t="shared" si="6"/>
        <v xml:space="preserve"> </v>
      </c>
      <c r="S43" s="47"/>
      <c r="T43" s="48" t="str">
        <f t="shared" si="7"/>
        <v/>
      </c>
      <c r="U43" s="45"/>
      <c r="V43" s="46" t="str">
        <f t="shared" si="8"/>
        <v xml:space="preserve"> </v>
      </c>
      <c r="W43" s="47"/>
      <c r="X43" s="48" t="str">
        <f t="shared" si="9"/>
        <v/>
      </c>
      <c r="Y43" s="45"/>
      <c r="Z43" s="46" t="str">
        <f t="shared" si="10"/>
        <v xml:space="preserve"> </v>
      </c>
      <c r="AA43" s="47"/>
      <c r="AB43" s="48" t="str">
        <f t="shared" si="11"/>
        <v/>
      </c>
      <c r="AC43" s="48" t="str">
        <f t="shared" si="12"/>
        <v/>
      </c>
      <c r="AD43" s="44"/>
      <c r="AE43" s="49" t="s">
        <v>132</v>
      </c>
      <c r="AF43" s="49"/>
      <c r="AG43" s="50" t="str">
        <f>IF(B43="","",IF(AE43="無",VLOOKUP($B43,教室毎の料金!C27:H75,5),VLOOKUP($B43,教室毎の料金!C27:H75,6)))</f>
        <v/>
      </c>
      <c r="AH43" s="51" t="str">
        <f t="shared" si="14"/>
        <v/>
      </c>
      <c r="AI43" s="52" t="str">
        <f t="shared" si="13"/>
        <v/>
      </c>
      <c r="AK43" s="26" t="s">
        <v>69</v>
      </c>
    </row>
    <row r="44" spans="1:37" hidden="1" x14ac:dyDescent="0.4">
      <c r="A44" s="41">
        <v>23</v>
      </c>
      <c r="B44" s="42"/>
      <c r="C44" s="43" t="str">
        <f>IF($B44="","",VLOOKUP($B44,教室毎の料金!C28:H76,2))</f>
        <v/>
      </c>
      <c r="D44" s="44"/>
      <c r="E44" s="45"/>
      <c r="F44" s="46" t="str">
        <f t="shared" si="0"/>
        <v xml:space="preserve"> </v>
      </c>
      <c r="G44" s="47"/>
      <c r="H44" s="48" t="str">
        <f t="shared" si="1"/>
        <v/>
      </c>
      <c r="I44" s="45"/>
      <c r="J44" s="46" t="str">
        <f t="shared" si="2"/>
        <v xml:space="preserve"> </v>
      </c>
      <c r="K44" s="47"/>
      <c r="L44" s="48" t="str">
        <f t="shared" si="3"/>
        <v/>
      </c>
      <c r="M44" s="45"/>
      <c r="N44" s="46" t="str">
        <f t="shared" si="4"/>
        <v xml:space="preserve"> </v>
      </c>
      <c r="O44" s="47"/>
      <c r="P44" s="48" t="str">
        <f t="shared" si="5"/>
        <v/>
      </c>
      <c r="Q44" s="45"/>
      <c r="R44" s="46" t="str">
        <f t="shared" si="6"/>
        <v xml:space="preserve"> </v>
      </c>
      <c r="S44" s="47"/>
      <c r="T44" s="48" t="str">
        <f t="shared" si="7"/>
        <v/>
      </c>
      <c r="U44" s="45"/>
      <c r="V44" s="46" t="str">
        <f t="shared" si="8"/>
        <v xml:space="preserve"> </v>
      </c>
      <c r="W44" s="47"/>
      <c r="X44" s="48" t="str">
        <f t="shared" si="9"/>
        <v/>
      </c>
      <c r="Y44" s="45"/>
      <c r="Z44" s="46" t="str">
        <f t="shared" si="10"/>
        <v xml:space="preserve"> </v>
      </c>
      <c r="AA44" s="47"/>
      <c r="AB44" s="48" t="str">
        <f t="shared" si="11"/>
        <v/>
      </c>
      <c r="AC44" s="48" t="str">
        <f t="shared" si="12"/>
        <v/>
      </c>
      <c r="AD44" s="44"/>
      <c r="AE44" s="49" t="s">
        <v>132</v>
      </c>
      <c r="AF44" s="49"/>
      <c r="AG44" s="50" t="str">
        <f>IF(B44="","",IF(AE44="無",VLOOKUP($B44,教室毎の料金!C28:H76,5),VLOOKUP($B44,教室毎の料金!C28:H76,6)))</f>
        <v/>
      </c>
      <c r="AH44" s="51" t="str">
        <f t="shared" si="14"/>
        <v/>
      </c>
      <c r="AI44" s="52" t="str">
        <f t="shared" si="13"/>
        <v/>
      </c>
      <c r="AK44" s="26" t="s">
        <v>70</v>
      </c>
    </row>
    <row r="45" spans="1:37" hidden="1" x14ac:dyDescent="0.4">
      <c r="A45" s="41">
        <v>24</v>
      </c>
      <c r="B45" s="42"/>
      <c r="C45" s="43" t="str">
        <f>IF($B45="","",VLOOKUP($B45,教室毎の料金!C29:H77,2))</f>
        <v/>
      </c>
      <c r="D45" s="44"/>
      <c r="E45" s="45"/>
      <c r="F45" s="46" t="str">
        <f t="shared" si="0"/>
        <v xml:space="preserve"> </v>
      </c>
      <c r="G45" s="47"/>
      <c r="H45" s="48" t="str">
        <f t="shared" si="1"/>
        <v/>
      </c>
      <c r="I45" s="45"/>
      <c r="J45" s="46" t="str">
        <f t="shared" si="2"/>
        <v xml:space="preserve"> </v>
      </c>
      <c r="K45" s="47"/>
      <c r="L45" s="48" t="str">
        <f t="shared" si="3"/>
        <v/>
      </c>
      <c r="M45" s="45"/>
      <c r="N45" s="46" t="str">
        <f t="shared" si="4"/>
        <v xml:space="preserve"> </v>
      </c>
      <c r="O45" s="47"/>
      <c r="P45" s="48" t="str">
        <f t="shared" si="5"/>
        <v/>
      </c>
      <c r="Q45" s="45"/>
      <c r="R45" s="46" t="str">
        <f t="shared" si="6"/>
        <v xml:space="preserve"> </v>
      </c>
      <c r="S45" s="47"/>
      <c r="T45" s="48" t="str">
        <f t="shared" si="7"/>
        <v/>
      </c>
      <c r="U45" s="45"/>
      <c r="V45" s="46" t="str">
        <f t="shared" si="8"/>
        <v xml:space="preserve"> </v>
      </c>
      <c r="W45" s="47"/>
      <c r="X45" s="48" t="str">
        <f t="shared" si="9"/>
        <v/>
      </c>
      <c r="Y45" s="45"/>
      <c r="Z45" s="46" t="str">
        <f t="shared" si="10"/>
        <v xml:space="preserve"> </v>
      </c>
      <c r="AA45" s="47"/>
      <c r="AB45" s="48" t="str">
        <f t="shared" si="11"/>
        <v/>
      </c>
      <c r="AC45" s="48" t="str">
        <f t="shared" si="12"/>
        <v/>
      </c>
      <c r="AD45" s="44"/>
      <c r="AE45" s="49" t="s">
        <v>132</v>
      </c>
      <c r="AF45" s="49"/>
      <c r="AG45" s="50" t="str">
        <f>IF(B45="","",IF(AE45="無",VLOOKUP($B45,教室毎の料金!C29:H77,5),VLOOKUP($B45,教室毎の料金!C29:H77,6)))</f>
        <v/>
      </c>
      <c r="AH45" s="51" t="str">
        <f t="shared" si="14"/>
        <v/>
      </c>
      <c r="AI45" s="52" t="str">
        <f t="shared" si="13"/>
        <v/>
      </c>
      <c r="AK45" s="26" t="s">
        <v>71</v>
      </c>
    </row>
    <row r="46" spans="1:37" hidden="1" x14ac:dyDescent="0.4">
      <c r="A46" s="41">
        <v>25</v>
      </c>
      <c r="B46" s="42"/>
      <c r="C46" s="43" t="str">
        <f>IF($B46="","",VLOOKUP($B46,教室毎の料金!C30:H78,2))</f>
        <v/>
      </c>
      <c r="D46" s="44"/>
      <c r="E46" s="45"/>
      <c r="F46" s="46" t="str">
        <f t="shared" si="0"/>
        <v xml:space="preserve"> </v>
      </c>
      <c r="G46" s="47"/>
      <c r="H46" s="48" t="str">
        <f t="shared" si="1"/>
        <v/>
      </c>
      <c r="I46" s="45"/>
      <c r="J46" s="46" t="str">
        <f t="shared" si="2"/>
        <v xml:space="preserve"> </v>
      </c>
      <c r="K46" s="47"/>
      <c r="L46" s="48" t="str">
        <f t="shared" si="3"/>
        <v/>
      </c>
      <c r="M46" s="45"/>
      <c r="N46" s="46" t="str">
        <f t="shared" si="4"/>
        <v xml:space="preserve"> </v>
      </c>
      <c r="O46" s="47"/>
      <c r="P46" s="48" t="str">
        <f t="shared" si="5"/>
        <v/>
      </c>
      <c r="Q46" s="45"/>
      <c r="R46" s="46" t="str">
        <f t="shared" si="6"/>
        <v xml:space="preserve"> </v>
      </c>
      <c r="S46" s="47"/>
      <c r="T46" s="48" t="str">
        <f t="shared" si="7"/>
        <v/>
      </c>
      <c r="U46" s="45"/>
      <c r="V46" s="46" t="str">
        <f t="shared" si="8"/>
        <v xml:space="preserve"> </v>
      </c>
      <c r="W46" s="47"/>
      <c r="X46" s="48" t="str">
        <f t="shared" si="9"/>
        <v/>
      </c>
      <c r="Y46" s="45"/>
      <c r="Z46" s="46" t="str">
        <f t="shared" si="10"/>
        <v xml:space="preserve"> </v>
      </c>
      <c r="AA46" s="47"/>
      <c r="AB46" s="48" t="str">
        <f t="shared" si="11"/>
        <v/>
      </c>
      <c r="AC46" s="48" t="str">
        <f t="shared" si="12"/>
        <v/>
      </c>
      <c r="AD46" s="44"/>
      <c r="AE46" s="49" t="s">
        <v>132</v>
      </c>
      <c r="AF46" s="49"/>
      <c r="AG46" s="50" t="str">
        <f>IF(B46="","",IF(AE46="無",VLOOKUP($B46,教室毎の料金!C30:H78,5),VLOOKUP($B46,教室毎の料金!C30:H78,6)))</f>
        <v/>
      </c>
      <c r="AH46" s="51" t="str">
        <f t="shared" si="14"/>
        <v/>
      </c>
      <c r="AI46" s="52" t="str">
        <f t="shared" si="13"/>
        <v/>
      </c>
      <c r="AK46" s="26" t="s">
        <v>72</v>
      </c>
    </row>
    <row r="47" spans="1:37" hidden="1" x14ac:dyDescent="0.4">
      <c r="A47" s="41">
        <v>26</v>
      </c>
      <c r="B47" s="42"/>
      <c r="C47" s="43" t="str">
        <f>IF($B47="","",VLOOKUP($B47,教室毎の料金!C31:H79,2))</f>
        <v/>
      </c>
      <c r="D47" s="44"/>
      <c r="E47" s="45"/>
      <c r="F47" s="46" t="str">
        <f t="shared" si="0"/>
        <v xml:space="preserve"> </v>
      </c>
      <c r="G47" s="47"/>
      <c r="H47" s="48" t="str">
        <f t="shared" si="1"/>
        <v/>
      </c>
      <c r="I47" s="45"/>
      <c r="J47" s="46" t="str">
        <f t="shared" si="2"/>
        <v xml:space="preserve"> </v>
      </c>
      <c r="K47" s="47"/>
      <c r="L47" s="48" t="str">
        <f t="shared" si="3"/>
        <v/>
      </c>
      <c r="M47" s="45"/>
      <c r="N47" s="46" t="str">
        <f t="shared" si="4"/>
        <v xml:space="preserve"> </v>
      </c>
      <c r="O47" s="47"/>
      <c r="P47" s="48" t="str">
        <f t="shared" si="5"/>
        <v/>
      </c>
      <c r="Q47" s="45"/>
      <c r="R47" s="46" t="str">
        <f t="shared" si="6"/>
        <v xml:space="preserve"> </v>
      </c>
      <c r="S47" s="47"/>
      <c r="T47" s="48" t="str">
        <f t="shared" si="7"/>
        <v/>
      </c>
      <c r="U47" s="45"/>
      <c r="V47" s="46" t="str">
        <f t="shared" si="8"/>
        <v xml:space="preserve"> </v>
      </c>
      <c r="W47" s="47"/>
      <c r="X47" s="48" t="str">
        <f t="shared" si="9"/>
        <v/>
      </c>
      <c r="Y47" s="45"/>
      <c r="Z47" s="46" t="str">
        <f t="shared" si="10"/>
        <v xml:space="preserve"> </v>
      </c>
      <c r="AA47" s="47"/>
      <c r="AB47" s="48" t="str">
        <f t="shared" si="11"/>
        <v/>
      </c>
      <c r="AC47" s="48" t="str">
        <f t="shared" si="12"/>
        <v/>
      </c>
      <c r="AD47" s="44"/>
      <c r="AE47" s="49" t="s">
        <v>132</v>
      </c>
      <c r="AF47" s="49"/>
      <c r="AG47" s="50" t="str">
        <f>IF(B47="","",IF(AE47="無",VLOOKUP($B47,教室毎の料金!C31:H79,5),VLOOKUP($B47,教室毎の料金!C31:H79,6)))</f>
        <v/>
      </c>
      <c r="AH47" s="51" t="str">
        <f t="shared" si="14"/>
        <v/>
      </c>
      <c r="AI47" s="52" t="str">
        <f t="shared" si="13"/>
        <v/>
      </c>
      <c r="AK47" s="26" t="s">
        <v>75</v>
      </c>
    </row>
    <row r="48" spans="1:37" hidden="1" x14ac:dyDescent="0.4">
      <c r="A48" s="41">
        <v>27</v>
      </c>
      <c r="B48" s="42"/>
      <c r="C48" s="43" t="str">
        <f>IF($B48="","",VLOOKUP($B48,教室毎の料金!C32:H80,2))</f>
        <v/>
      </c>
      <c r="D48" s="44"/>
      <c r="E48" s="45"/>
      <c r="F48" s="46" t="str">
        <f t="shared" si="0"/>
        <v xml:space="preserve"> </v>
      </c>
      <c r="G48" s="47"/>
      <c r="H48" s="48" t="str">
        <f t="shared" si="1"/>
        <v/>
      </c>
      <c r="I48" s="45"/>
      <c r="J48" s="46" t="str">
        <f t="shared" si="2"/>
        <v xml:space="preserve"> </v>
      </c>
      <c r="K48" s="47"/>
      <c r="L48" s="48" t="str">
        <f t="shared" si="3"/>
        <v/>
      </c>
      <c r="M48" s="45"/>
      <c r="N48" s="46" t="str">
        <f t="shared" si="4"/>
        <v xml:space="preserve"> </v>
      </c>
      <c r="O48" s="47"/>
      <c r="P48" s="48" t="str">
        <f t="shared" si="5"/>
        <v/>
      </c>
      <c r="Q48" s="45"/>
      <c r="R48" s="46" t="str">
        <f t="shared" si="6"/>
        <v xml:space="preserve"> </v>
      </c>
      <c r="S48" s="47"/>
      <c r="T48" s="48" t="str">
        <f t="shared" si="7"/>
        <v/>
      </c>
      <c r="U48" s="45"/>
      <c r="V48" s="46" t="str">
        <f t="shared" si="8"/>
        <v xml:space="preserve"> </v>
      </c>
      <c r="W48" s="47"/>
      <c r="X48" s="48" t="str">
        <f t="shared" si="9"/>
        <v/>
      </c>
      <c r="Y48" s="45"/>
      <c r="Z48" s="46" t="str">
        <f t="shared" si="10"/>
        <v xml:space="preserve"> </v>
      </c>
      <c r="AA48" s="47"/>
      <c r="AB48" s="48" t="str">
        <f t="shared" si="11"/>
        <v/>
      </c>
      <c r="AC48" s="48" t="str">
        <f t="shared" si="12"/>
        <v/>
      </c>
      <c r="AD48" s="44"/>
      <c r="AE48" s="49" t="s">
        <v>132</v>
      </c>
      <c r="AF48" s="49"/>
      <c r="AG48" s="50" t="str">
        <f>IF(B48="","",IF(AE48="無",VLOOKUP($B48,教室毎の料金!C32:H80,5),VLOOKUP($B48,教室毎の料金!C32:H80,6)))</f>
        <v/>
      </c>
      <c r="AH48" s="51" t="str">
        <f t="shared" si="14"/>
        <v/>
      </c>
      <c r="AI48" s="52" t="str">
        <f t="shared" si="13"/>
        <v/>
      </c>
      <c r="AK48" s="26" t="s">
        <v>78</v>
      </c>
    </row>
    <row r="49" spans="1:37" hidden="1" x14ac:dyDescent="0.4">
      <c r="A49" s="41">
        <v>28</v>
      </c>
      <c r="B49" s="42"/>
      <c r="C49" s="43" t="str">
        <f>IF($B49="","",VLOOKUP($B49,教室毎の料金!C33:H81,2))</f>
        <v/>
      </c>
      <c r="D49" s="44"/>
      <c r="E49" s="45"/>
      <c r="F49" s="46" t="str">
        <f t="shared" si="0"/>
        <v xml:space="preserve"> </v>
      </c>
      <c r="G49" s="47"/>
      <c r="H49" s="48" t="str">
        <f t="shared" si="1"/>
        <v/>
      </c>
      <c r="I49" s="45"/>
      <c r="J49" s="46" t="str">
        <f t="shared" si="2"/>
        <v xml:space="preserve"> </v>
      </c>
      <c r="K49" s="47"/>
      <c r="L49" s="48" t="str">
        <f t="shared" si="3"/>
        <v/>
      </c>
      <c r="M49" s="45"/>
      <c r="N49" s="46" t="str">
        <f t="shared" si="4"/>
        <v xml:space="preserve"> </v>
      </c>
      <c r="O49" s="47"/>
      <c r="P49" s="48" t="str">
        <f t="shared" si="5"/>
        <v/>
      </c>
      <c r="Q49" s="45"/>
      <c r="R49" s="46" t="str">
        <f t="shared" si="6"/>
        <v xml:space="preserve"> </v>
      </c>
      <c r="S49" s="47"/>
      <c r="T49" s="48" t="str">
        <f t="shared" si="7"/>
        <v/>
      </c>
      <c r="U49" s="45"/>
      <c r="V49" s="46" t="str">
        <f t="shared" si="8"/>
        <v xml:space="preserve"> </v>
      </c>
      <c r="W49" s="47"/>
      <c r="X49" s="48" t="str">
        <f t="shared" si="9"/>
        <v/>
      </c>
      <c r="Y49" s="45"/>
      <c r="Z49" s="46" t="str">
        <f t="shared" si="10"/>
        <v xml:space="preserve"> </v>
      </c>
      <c r="AA49" s="47"/>
      <c r="AB49" s="48" t="str">
        <f t="shared" si="11"/>
        <v/>
      </c>
      <c r="AC49" s="48" t="str">
        <f t="shared" si="12"/>
        <v/>
      </c>
      <c r="AD49" s="44"/>
      <c r="AE49" s="49" t="s">
        <v>132</v>
      </c>
      <c r="AF49" s="49"/>
      <c r="AG49" s="50" t="str">
        <f>IF(B49="","",IF(AE49="無",VLOOKUP($B49,教室毎の料金!C33:H81,5),VLOOKUP($B49,教室毎の料金!C33:H81,6)))</f>
        <v/>
      </c>
      <c r="AH49" s="51" t="str">
        <f t="shared" si="14"/>
        <v/>
      </c>
      <c r="AI49" s="52" t="str">
        <f t="shared" si="13"/>
        <v/>
      </c>
      <c r="AK49" s="26" t="s">
        <v>80</v>
      </c>
    </row>
    <row r="50" spans="1:37" hidden="1" x14ac:dyDescent="0.4">
      <c r="A50" s="41">
        <v>29</v>
      </c>
      <c r="B50" s="42"/>
      <c r="C50" s="43" t="str">
        <f>IF($B50="","",VLOOKUP($B50,教室毎の料金!C34:H82,2))</f>
        <v/>
      </c>
      <c r="D50" s="44"/>
      <c r="E50" s="45"/>
      <c r="F50" s="46" t="str">
        <f t="shared" si="0"/>
        <v xml:space="preserve"> </v>
      </c>
      <c r="G50" s="47"/>
      <c r="H50" s="48" t="str">
        <f t="shared" si="1"/>
        <v/>
      </c>
      <c r="I50" s="45"/>
      <c r="J50" s="46" t="str">
        <f t="shared" si="2"/>
        <v xml:space="preserve"> </v>
      </c>
      <c r="K50" s="47"/>
      <c r="L50" s="48" t="str">
        <f t="shared" si="3"/>
        <v/>
      </c>
      <c r="M50" s="45"/>
      <c r="N50" s="46" t="str">
        <f t="shared" si="4"/>
        <v xml:space="preserve"> </v>
      </c>
      <c r="O50" s="47"/>
      <c r="P50" s="48" t="str">
        <f t="shared" si="5"/>
        <v/>
      </c>
      <c r="Q50" s="45"/>
      <c r="R50" s="46" t="str">
        <f t="shared" si="6"/>
        <v xml:space="preserve"> </v>
      </c>
      <c r="S50" s="47"/>
      <c r="T50" s="48" t="str">
        <f t="shared" si="7"/>
        <v/>
      </c>
      <c r="U50" s="45"/>
      <c r="V50" s="46" t="str">
        <f t="shared" si="8"/>
        <v xml:space="preserve"> </v>
      </c>
      <c r="W50" s="47"/>
      <c r="X50" s="48" t="str">
        <f t="shared" si="9"/>
        <v/>
      </c>
      <c r="Y50" s="45"/>
      <c r="Z50" s="46" t="str">
        <f t="shared" si="10"/>
        <v xml:space="preserve"> </v>
      </c>
      <c r="AA50" s="47"/>
      <c r="AB50" s="48" t="str">
        <f t="shared" si="11"/>
        <v/>
      </c>
      <c r="AC50" s="48" t="str">
        <f t="shared" si="12"/>
        <v/>
      </c>
      <c r="AD50" s="44"/>
      <c r="AE50" s="49" t="s">
        <v>132</v>
      </c>
      <c r="AF50" s="49"/>
      <c r="AG50" s="50" t="str">
        <f>IF(B50="","",IF(AE50="無",VLOOKUP($B50,教室毎の料金!C34:H82,5),VLOOKUP($B50,教室毎の料金!C34:H82,6)))</f>
        <v/>
      </c>
      <c r="AH50" s="51" t="str">
        <f t="shared" si="14"/>
        <v/>
      </c>
      <c r="AI50" s="52" t="str">
        <f t="shared" si="13"/>
        <v/>
      </c>
      <c r="AK50" s="26" t="s">
        <v>81</v>
      </c>
    </row>
    <row r="51" spans="1:37" hidden="1" x14ac:dyDescent="0.4">
      <c r="A51" s="41">
        <v>30</v>
      </c>
      <c r="B51" s="42"/>
      <c r="C51" s="43" t="str">
        <f>IF($B51="","",VLOOKUP($B51,教室毎の料金!C35:H83,2))</f>
        <v/>
      </c>
      <c r="D51" s="44"/>
      <c r="E51" s="45"/>
      <c r="F51" s="46" t="str">
        <f t="shared" si="0"/>
        <v xml:space="preserve"> </v>
      </c>
      <c r="G51" s="47"/>
      <c r="H51" s="48" t="str">
        <f t="shared" si="1"/>
        <v/>
      </c>
      <c r="I51" s="45"/>
      <c r="J51" s="46" t="str">
        <f t="shared" si="2"/>
        <v xml:space="preserve"> </v>
      </c>
      <c r="K51" s="47"/>
      <c r="L51" s="48" t="str">
        <f t="shared" si="3"/>
        <v/>
      </c>
      <c r="M51" s="45"/>
      <c r="N51" s="46" t="str">
        <f t="shared" si="4"/>
        <v xml:space="preserve"> </v>
      </c>
      <c r="O51" s="47"/>
      <c r="P51" s="48" t="str">
        <f t="shared" si="5"/>
        <v/>
      </c>
      <c r="Q51" s="45"/>
      <c r="R51" s="46" t="str">
        <f t="shared" si="6"/>
        <v xml:space="preserve"> </v>
      </c>
      <c r="S51" s="47"/>
      <c r="T51" s="48" t="str">
        <f t="shared" si="7"/>
        <v/>
      </c>
      <c r="U51" s="45"/>
      <c r="V51" s="46" t="str">
        <f t="shared" si="8"/>
        <v xml:space="preserve"> </v>
      </c>
      <c r="W51" s="47"/>
      <c r="X51" s="48" t="str">
        <f t="shared" si="9"/>
        <v/>
      </c>
      <c r="Y51" s="45"/>
      <c r="Z51" s="46" t="str">
        <f t="shared" si="10"/>
        <v xml:space="preserve"> </v>
      </c>
      <c r="AA51" s="47"/>
      <c r="AB51" s="48" t="str">
        <f t="shared" si="11"/>
        <v/>
      </c>
      <c r="AC51" s="48" t="str">
        <f t="shared" si="12"/>
        <v/>
      </c>
      <c r="AD51" s="44"/>
      <c r="AE51" s="49" t="s">
        <v>132</v>
      </c>
      <c r="AF51" s="49"/>
      <c r="AG51" s="50" t="str">
        <f>IF(B51="","",IF(AE51="無",VLOOKUP($B51,教室毎の料金!C35:H83,5),VLOOKUP($B51,教室毎の料金!C35:H83,6)))</f>
        <v/>
      </c>
      <c r="AH51" s="51" t="str">
        <f t="shared" si="14"/>
        <v/>
      </c>
      <c r="AI51" s="52" t="str">
        <f t="shared" si="13"/>
        <v/>
      </c>
      <c r="AK51" s="26" t="s">
        <v>83</v>
      </c>
    </row>
    <row r="52" spans="1:37" hidden="1" x14ac:dyDescent="0.4">
      <c r="A52" s="41">
        <v>31</v>
      </c>
      <c r="B52" s="42"/>
      <c r="C52" s="43" t="str">
        <f>IF($B52="","",VLOOKUP($B52,教室毎の料金!C36:H84,2))</f>
        <v/>
      </c>
      <c r="D52" s="44"/>
      <c r="E52" s="45"/>
      <c r="F52" s="46" t="str">
        <f t="shared" si="0"/>
        <v xml:space="preserve"> </v>
      </c>
      <c r="G52" s="47"/>
      <c r="H52" s="48" t="str">
        <f t="shared" si="1"/>
        <v/>
      </c>
      <c r="I52" s="45"/>
      <c r="J52" s="46" t="str">
        <f t="shared" si="2"/>
        <v xml:space="preserve"> </v>
      </c>
      <c r="K52" s="47"/>
      <c r="L52" s="48" t="str">
        <f t="shared" si="3"/>
        <v/>
      </c>
      <c r="M52" s="45"/>
      <c r="N52" s="46" t="str">
        <f t="shared" si="4"/>
        <v xml:space="preserve"> </v>
      </c>
      <c r="O52" s="47"/>
      <c r="P52" s="48" t="str">
        <f t="shared" si="5"/>
        <v/>
      </c>
      <c r="Q52" s="45"/>
      <c r="R52" s="46" t="str">
        <f t="shared" si="6"/>
        <v xml:space="preserve"> </v>
      </c>
      <c r="S52" s="47"/>
      <c r="T52" s="48" t="str">
        <f t="shared" si="7"/>
        <v/>
      </c>
      <c r="U52" s="45"/>
      <c r="V52" s="46" t="str">
        <f t="shared" si="8"/>
        <v xml:space="preserve"> </v>
      </c>
      <c r="W52" s="47"/>
      <c r="X52" s="48" t="str">
        <f t="shared" si="9"/>
        <v/>
      </c>
      <c r="Y52" s="45"/>
      <c r="Z52" s="46" t="str">
        <f t="shared" si="10"/>
        <v xml:space="preserve"> </v>
      </c>
      <c r="AA52" s="47"/>
      <c r="AB52" s="48" t="str">
        <f t="shared" si="11"/>
        <v/>
      </c>
      <c r="AC52" s="48" t="str">
        <f t="shared" si="12"/>
        <v/>
      </c>
      <c r="AD52" s="44"/>
      <c r="AE52" s="49" t="s">
        <v>132</v>
      </c>
      <c r="AF52" s="49"/>
      <c r="AG52" s="50" t="str">
        <f>IF(B52="","",IF(AE52="無",VLOOKUP($B52,教室毎の料金!C36:H84,5),VLOOKUP($B52,教室毎の料金!C36:H84,6)))</f>
        <v/>
      </c>
      <c r="AH52" s="51" t="str">
        <f t="shared" si="14"/>
        <v/>
      </c>
      <c r="AI52" s="52" t="str">
        <f t="shared" si="13"/>
        <v/>
      </c>
      <c r="AK52" s="26" t="s">
        <v>85</v>
      </c>
    </row>
    <row r="53" spans="1:37" hidden="1" x14ac:dyDescent="0.4">
      <c r="A53" s="41">
        <v>32</v>
      </c>
      <c r="B53" s="42"/>
      <c r="C53" s="43" t="str">
        <f>IF($B53="","",VLOOKUP($B53,教室毎の料金!C37:H85,2))</f>
        <v/>
      </c>
      <c r="D53" s="44"/>
      <c r="E53" s="45"/>
      <c r="F53" s="46" t="str">
        <f t="shared" si="0"/>
        <v xml:space="preserve"> </v>
      </c>
      <c r="G53" s="47"/>
      <c r="H53" s="48" t="str">
        <f t="shared" si="1"/>
        <v/>
      </c>
      <c r="I53" s="45"/>
      <c r="J53" s="46" t="str">
        <f t="shared" si="2"/>
        <v xml:space="preserve"> </v>
      </c>
      <c r="K53" s="47"/>
      <c r="L53" s="48" t="str">
        <f t="shared" si="3"/>
        <v/>
      </c>
      <c r="M53" s="45"/>
      <c r="N53" s="46" t="str">
        <f t="shared" si="4"/>
        <v xml:space="preserve"> </v>
      </c>
      <c r="O53" s="47"/>
      <c r="P53" s="48" t="str">
        <f t="shared" si="5"/>
        <v/>
      </c>
      <c r="Q53" s="45"/>
      <c r="R53" s="46" t="str">
        <f t="shared" si="6"/>
        <v xml:space="preserve"> </v>
      </c>
      <c r="S53" s="47"/>
      <c r="T53" s="48" t="str">
        <f t="shared" si="7"/>
        <v/>
      </c>
      <c r="U53" s="45"/>
      <c r="V53" s="46" t="str">
        <f t="shared" si="8"/>
        <v xml:space="preserve"> </v>
      </c>
      <c r="W53" s="47"/>
      <c r="X53" s="48" t="str">
        <f t="shared" si="9"/>
        <v/>
      </c>
      <c r="Y53" s="45"/>
      <c r="Z53" s="46" t="str">
        <f t="shared" si="10"/>
        <v xml:space="preserve"> </v>
      </c>
      <c r="AA53" s="47"/>
      <c r="AB53" s="48" t="str">
        <f t="shared" si="11"/>
        <v/>
      </c>
      <c r="AC53" s="48" t="str">
        <f t="shared" si="12"/>
        <v/>
      </c>
      <c r="AD53" s="44"/>
      <c r="AE53" s="49" t="s">
        <v>132</v>
      </c>
      <c r="AF53" s="49"/>
      <c r="AG53" s="50" t="str">
        <f>IF(B53="","",IF(AE53="無",VLOOKUP($B53,教室毎の料金!C37:H85,5),VLOOKUP($B53,教室毎の料金!C37:H85,6)))</f>
        <v/>
      </c>
      <c r="AH53" s="51" t="str">
        <f t="shared" si="14"/>
        <v/>
      </c>
      <c r="AI53" s="52" t="str">
        <f t="shared" si="13"/>
        <v/>
      </c>
      <c r="AK53" s="26" t="s">
        <v>86</v>
      </c>
    </row>
    <row r="54" spans="1:37" hidden="1" x14ac:dyDescent="0.4">
      <c r="A54" s="41">
        <v>33</v>
      </c>
      <c r="B54" s="42"/>
      <c r="C54" s="43" t="str">
        <f>IF($B54="","",VLOOKUP($B54,教室毎の料金!C38:H86,2))</f>
        <v/>
      </c>
      <c r="D54" s="44"/>
      <c r="E54" s="45"/>
      <c r="F54" s="46" t="str">
        <f t="shared" si="0"/>
        <v xml:space="preserve"> </v>
      </c>
      <c r="G54" s="47"/>
      <c r="H54" s="48" t="str">
        <f t="shared" si="1"/>
        <v/>
      </c>
      <c r="I54" s="45"/>
      <c r="J54" s="46" t="str">
        <f t="shared" si="2"/>
        <v xml:space="preserve"> </v>
      </c>
      <c r="K54" s="47"/>
      <c r="L54" s="48" t="str">
        <f t="shared" si="3"/>
        <v/>
      </c>
      <c r="M54" s="45"/>
      <c r="N54" s="46" t="str">
        <f t="shared" si="4"/>
        <v xml:space="preserve"> </v>
      </c>
      <c r="O54" s="47"/>
      <c r="P54" s="48" t="str">
        <f t="shared" si="5"/>
        <v/>
      </c>
      <c r="Q54" s="45"/>
      <c r="R54" s="46" t="str">
        <f t="shared" si="6"/>
        <v xml:space="preserve"> </v>
      </c>
      <c r="S54" s="47"/>
      <c r="T54" s="48" t="str">
        <f t="shared" si="7"/>
        <v/>
      </c>
      <c r="U54" s="45"/>
      <c r="V54" s="46" t="str">
        <f t="shared" si="8"/>
        <v xml:space="preserve"> </v>
      </c>
      <c r="W54" s="47"/>
      <c r="X54" s="48" t="str">
        <f t="shared" si="9"/>
        <v/>
      </c>
      <c r="Y54" s="45"/>
      <c r="Z54" s="46" t="str">
        <f t="shared" si="10"/>
        <v xml:space="preserve"> </v>
      </c>
      <c r="AA54" s="47"/>
      <c r="AB54" s="48" t="str">
        <f t="shared" si="11"/>
        <v/>
      </c>
      <c r="AC54" s="48" t="str">
        <f t="shared" si="12"/>
        <v/>
      </c>
      <c r="AD54" s="44"/>
      <c r="AE54" s="49" t="s">
        <v>132</v>
      </c>
      <c r="AF54" s="49"/>
      <c r="AG54" s="50" t="str">
        <f>IF(B54="","",IF(AE54="無",VLOOKUP($B54,教室毎の料金!C38:H86,5),VLOOKUP($B54,教室毎の料金!C38:H86,6)))</f>
        <v/>
      </c>
      <c r="AH54" s="51" t="str">
        <f t="shared" si="14"/>
        <v/>
      </c>
      <c r="AI54" s="52" t="str">
        <f t="shared" si="13"/>
        <v/>
      </c>
      <c r="AK54" s="26" t="s">
        <v>88</v>
      </c>
    </row>
    <row r="55" spans="1:37" hidden="1" x14ac:dyDescent="0.4">
      <c r="A55" s="41">
        <v>34</v>
      </c>
      <c r="B55" s="42"/>
      <c r="C55" s="43" t="str">
        <f>IF($B55="","",VLOOKUP($B55,教室毎の料金!C39:H87,2))</f>
        <v/>
      </c>
      <c r="D55" s="44"/>
      <c r="E55" s="45"/>
      <c r="F55" s="46" t="str">
        <f t="shared" si="0"/>
        <v xml:space="preserve"> </v>
      </c>
      <c r="G55" s="47"/>
      <c r="H55" s="48" t="str">
        <f t="shared" si="1"/>
        <v/>
      </c>
      <c r="I55" s="45"/>
      <c r="J55" s="46" t="str">
        <f t="shared" si="2"/>
        <v xml:space="preserve"> </v>
      </c>
      <c r="K55" s="47"/>
      <c r="L55" s="48" t="str">
        <f t="shared" si="3"/>
        <v/>
      </c>
      <c r="M55" s="45"/>
      <c r="N55" s="46" t="str">
        <f t="shared" si="4"/>
        <v xml:space="preserve"> </v>
      </c>
      <c r="O55" s="47"/>
      <c r="P55" s="48" t="str">
        <f t="shared" si="5"/>
        <v/>
      </c>
      <c r="Q55" s="45"/>
      <c r="R55" s="46" t="str">
        <f t="shared" si="6"/>
        <v xml:space="preserve"> </v>
      </c>
      <c r="S55" s="47"/>
      <c r="T55" s="48" t="str">
        <f t="shared" si="7"/>
        <v/>
      </c>
      <c r="U55" s="45"/>
      <c r="V55" s="46" t="str">
        <f t="shared" si="8"/>
        <v xml:space="preserve"> </v>
      </c>
      <c r="W55" s="47"/>
      <c r="X55" s="48" t="str">
        <f t="shared" si="9"/>
        <v/>
      </c>
      <c r="Y55" s="45"/>
      <c r="Z55" s="46" t="str">
        <f t="shared" si="10"/>
        <v xml:space="preserve"> </v>
      </c>
      <c r="AA55" s="47"/>
      <c r="AB55" s="48" t="str">
        <f t="shared" si="11"/>
        <v/>
      </c>
      <c r="AC55" s="48" t="str">
        <f t="shared" si="12"/>
        <v/>
      </c>
      <c r="AD55" s="44"/>
      <c r="AE55" s="49" t="s">
        <v>132</v>
      </c>
      <c r="AF55" s="49"/>
      <c r="AG55" s="50" t="str">
        <f>IF(B55="","",IF(AE55="無",VLOOKUP($B55,教室毎の料金!C39:H87,5),VLOOKUP($B55,教室毎の料金!C39:H87,6)))</f>
        <v/>
      </c>
      <c r="AH55" s="51" t="str">
        <f t="shared" si="14"/>
        <v/>
      </c>
      <c r="AI55" s="52" t="str">
        <f t="shared" si="13"/>
        <v/>
      </c>
      <c r="AK55" s="26" t="s">
        <v>91</v>
      </c>
    </row>
    <row r="56" spans="1:37" hidden="1" x14ac:dyDescent="0.4">
      <c r="A56" s="41">
        <v>35</v>
      </c>
      <c r="B56" s="42"/>
      <c r="C56" s="43" t="str">
        <f>IF($B56="","",VLOOKUP($B56,教室毎の料金!C40:H88,2))</f>
        <v/>
      </c>
      <c r="D56" s="44"/>
      <c r="E56" s="45"/>
      <c r="F56" s="46" t="str">
        <f t="shared" si="0"/>
        <v xml:space="preserve"> </v>
      </c>
      <c r="G56" s="47"/>
      <c r="H56" s="48" t="str">
        <f t="shared" si="1"/>
        <v/>
      </c>
      <c r="I56" s="45"/>
      <c r="J56" s="46" t="str">
        <f t="shared" si="2"/>
        <v xml:space="preserve"> </v>
      </c>
      <c r="K56" s="47"/>
      <c r="L56" s="48" t="str">
        <f t="shared" si="3"/>
        <v/>
      </c>
      <c r="M56" s="45"/>
      <c r="N56" s="46" t="str">
        <f t="shared" si="4"/>
        <v xml:space="preserve"> </v>
      </c>
      <c r="O56" s="47"/>
      <c r="P56" s="48" t="str">
        <f t="shared" si="5"/>
        <v/>
      </c>
      <c r="Q56" s="45"/>
      <c r="R56" s="46" t="str">
        <f t="shared" si="6"/>
        <v xml:space="preserve"> </v>
      </c>
      <c r="S56" s="47"/>
      <c r="T56" s="48" t="str">
        <f t="shared" si="7"/>
        <v/>
      </c>
      <c r="U56" s="45"/>
      <c r="V56" s="46" t="str">
        <f t="shared" si="8"/>
        <v xml:space="preserve"> </v>
      </c>
      <c r="W56" s="47"/>
      <c r="X56" s="48" t="str">
        <f t="shared" si="9"/>
        <v/>
      </c>
      <c r="Y56" s="45"/>
      <c r="Z56" s="46" t="str">
        <f t="shared" si="10"/>
        <v xml:space="preserve"> </v>
      </c>
      <c r="AA56" s="47"/>
      <c r="AB56" s="48" t="str">
        <f t="shared" si="11"/>
        <v/>
      </c>
      <c r="AC56" s="48" t="str">
        <f t="shared" si="12"/>
        <v/>
      </c>
      <c r="AD56" s="44"/>
      <c r="AE56" s="49" t="s">
        <v>132</v>
      </c>
      <c r="AF56" s="49"/>
      <c r="AG56" s="50" t="str">
        <f>IF(B56="","",IF(AE56="無",VLOOKUP($B56,教室毎の料金!C40:H88,5),VLOOKUP($B56,教室毎の料金!C40:H88,6)))</f>
        <v/>
      </c>
      <c r="AH56" s="51" t="str">
        <f t="shared" si="14"/>
        <v/>
      </c>
      <c r="AI56" s="52" t="str">
        <f t="shared" si="13"/>
        <v/>
      </c>
      <c r="AK56" s="26" t="s">
        <v>94</v>
      </c>
    </row>
    <row r="57" spans="1:37" hidden="1" x14ac:dyDescent="0.4">
      <c r="A57" s="41">
        <v>36</v>
      </c>
      <c r="B57" s="42"/>
      <c r="C57" s="43" t="str">
        <f>IF($B57="","",VLOOKUP($B57,教室毎の料金!C41:H89,2))</f>
        <v/>
      </c>
      <c r="D57" s="44"/>
      <c r="E57" s="45"/>
      <c r="F57" s="46" t="str">
        <f t="shared" si="0"/>
        <v xml:space="preserve"> </v>
      </c>
      <c r="G57" s="47"/>
      <c r="H57" s="48" t="str">
        <f t="shared" si="1"/>
        <v/>
      </c>
      <c r="I57" s="45"/>
      <c r="J57" s="46" t="str">
        <f t="shared" si="2"/>
        <v xml:space="preserve"> </v>
      </c>
      <c r="K57" s="47"/>
      <c r="L57" s="48" t="str">
        <f t="shared" si="3"/>
        <v/>
      </c>
      <c r="M57" s="45"/>
      <c r="N57" s="46" t="str">
        <f t="shared" si="4"/>
        <v xml:space="preserve"> </v>
      </c>
      <c r="O57" s="47"/>
      <c r="P57" s="48" t="str">
        <f t="shared" si="5"/>
        <v/>
      </c>
      <c r="Q57" s="45"/>
      <c r="R57" s="46" t="str">
        <f t="shared" si="6"/>
        <v xml:space="preserve"> </v>
      </c>
      <c r="S57" s="47"/>
      <c r="T57" s="48" t="str">
        <f t="shared" si="7"/>
        <v/>
      </c>
      <c r="U57" s="45"/>
      <c r="V57" s="46" t="str">
        <f t="shared" si="8"/>
        <v xml:space="preserve"> </v>
      </c>
      <c r="W57" s="47"/>
      <c r="X57" s="48" t="str">
        <f t="shared" si="9"/>
        <v/>
      </c>
      <c r="Y57" s="45"/>
      <c r="Z57" s="46" t="str">
        <f t="shared" si="10"/>
        <v xml:space="preserve"> </v>
      </c>
      <c r="AA57" s="47"/>
      <c r="AB57" s="48" t="str">
        <f t="shared" si="11"/>
        <v/>
      </c>
      <c r="AC57" s="48" t="str">
        <f t="shared" si="12"/>
        <v/>
      </c>
      <c r="AD57" s="44"/>
      <c r="AE57" s="49" t="s">
        <v>132</v>
      </c>
      <c r="AF57" s="49"/>
      <c r="AG57" s="50" t="str">
        <f>IF(B57="","",IF(AE57="無",VLOOKUP($B57,教室毎の料金!C41:H89,5),VLOOKUP($B57,教室毎の料金!C41:H89,6)))</f>
        <v/>
      </c>
      <c r="AH57" s="51" t="str">
        <f t="shared" si="14"/>
        <v/>
      </c>
      <c r="AI57" s="52" t="str">
        <f t="shared" si="13"/>
        <v/>
      </c>
      <c r="AK57" s="26" t="s">
        <v>96</v>
      </c>
    </row>
    <row r="58" spans="1:37" hidden="1" x14ac:dyDescent="0.4">
      <c r="A58" s="41">
        <v>37</v>
      </c>
      <c r="B58" s="42"/>
      <c r="C58" s="43" t="str">
        <f>IF($B58="","",VLOOKUP($B58,教室毎の料金!C42:H90,2))</f>
        <v/>
      </c>
      <c r="D58" s="44"/>
      <c r="E58" s="45"/>
      <c r="F58" s="46" t="str">
        <f t="shared" si="0"/>
        <v xml:space="preserve"> </v>
      </c>
      <c r="G58" s="47"/>
      <c r="H58" s="48" t="str">
        <f t="shared" si="1"/>
        <v/>
      </c>
      <c r="I58" s="45"/>
      <c r="J58" s="46" t="str">
        <f t="shared" si="2"/>
        <v xml:space="preserve"> </v>
      </c>
      <c r="K58" s="47"/>
      <c r="L58" s="48" t="str">
        <f t="shared" si="3"/>
        <v/>
      </c>
      <c r="M58" s="45"/>
      <c r="N58" s="46" t="str">
        <f t="shared" si="4"/>
        <v xml:space="preserve"> </v>
      </c>
      <c r="O58" s="47"/>
      <c r="P58" s="48" t="str">
        <f t="shared" si="5"/>
        <v/>
      </c>
      <c r="Q58" s="45"/>
      <c r="R58" s="46" t="str">
        <f t="shared" si="6"/>
        <v xml:space="preserve"> </v>
      </c>
      <c r="S58" s="47"/>
      <c r="T58" s="48" t="str">
        <f t="shared" si="7"/>
        <v/>
      </c>
      <c r="U58" s="45"/>
      <c r="V58" s="46" t="str">
        <f t="shared" si="8"/>
        <v xml:space="preserve"> </v>
      </c>
      <c r="W58" s="47"/>
      <c r="X58" s="48" t="str">
        <f t="shared" si="9"/>
        <v/>
      </c>
      <c r="Y58" s="45"/>
      <c r="Z58" s="46" t="str">
        <f t="shared" si="10"/>
        <v xml:space="preserve"> </v>
      </c>
      <c r="AA58" s="47"/>
      <c r="AB58" s="48" t="str">
        <f t="shared" si="11"/>
        <v/>
      </c>
      <c r="AC58" s="48" t="str">
        <f t="shared" si="12"/>
        <v/>
      </c>
      <c r="AD58" s="44"/>
      <c r="AE58" s="49" t="s">
        <v>132</v>
      </c>
      <c r="AF58" s="49"/>
      <c r="AG58" s="50" t="str">
        <f>IF(B58="","",IF(AE58="無",VLOOKUP($B58,教室毎の料金!C42:H90,5),VLOOKUP($B58,教室毎の料金!C42:H90,6)))</f>
        <v/>
      </c>
      <c r="AH58" s="51" t="str">
        <f t="shared" si="14"/>
        <v/>
      </c>
      <c r="AI58" s="52" t="str">
        <f t="shared" si="13"/>
        <v/>
      </c>
      <c r="AK58" s="26" t="s">
        <v>99</v>
      </c>
    </row>
    <row r="59" spans="1:37" hidden="1" x14ac:dyDescent="0.4">
      <c r="A59" s="41">
        <v>38</v>
      </c>
      <c r="B59" s="42"/>
      <c r="C59" s="43" t="str">
        <f>IF($B59="","",VLOOKUP($B59,教室毎の料金!C43:H91,2))</f>
        <v/>
      </c>
      <c r="D59" s="44"/>
      <c r="E59" s="45"/>
      <c r="F59" s="46" t="str">
        <f t="shared" si="0"/>
        <v xml:space="preserve"> </v>
      </c>
      <c r="G59" s="47"/>
      <c r="H59" s="48" t="str">
        <f t="shared" si="1"/>
        <v/>
      </c>
      <c r="I59" s="45"/>
      <c r="J59" s="46" t="str">
        <f t="shared" si="2"/>
        <v xml:space="preserve"> </v>
      </c>
      <c r="K59" s="47"/>
      <c r="L59" s="48" t="str">
        <f t="shared" si="3"/>
        <v/>
      </c>
      <c r="M59" s="45"/>
      <c r="N59" s="46" t="str">
        <f t="shared" si="4"/>
        <v xml:space="preserve"> </v>
      </c>
      <c r="O59" s="47"/>
      <c r="P59" s="48" t="str">
        <f t="shared" si="5"/>
        <v/>
      </c>
      <c r="Q59" s="45"/>
      <c r="R59" s="46" t="str">
        <f t="shared" si="6"/>
        <v xml:space="preserve"> </v>
      </c>
      <c r="S59" s="47"/>
      <c r="T59" s="48" t="str">
        <f t="shared" si="7"/>
        <v/>
      </c>
      <c r="U59" s="45"/>
      <c r="V59" s="46" t="str">
        <f t="shared" si="8"/>
        <v xml:space="preserve"> </v>
      </c>
      <c r="W59" s="47"/>
      <c r="X59" s="48" t="str">
        <f t="shared" si="9"/>
        <v/>
      </c>
      <c r="Y59" s="45"/>
      <c r="Z59" s="46" t="str">
        <f t="shared" si="10"/>
        <v xml:space="preserve"> </v>
      </c>
      <c r="AA59" s="47"/>
      <c r="AB59" s="48" t="str">
        <f t="shared" si="11"/>
        <v/>
      </c>
      <c r="AC59" s="48" t="str">
        <f t="shared" si="12"/>
        <v/>
      </c>
      <c r="AD59" s="44"/>
      <c r="AE59" s="49" t="s">
        <v>132</v>
      </c>
      <c r="AF59" s="49"/>
      <c r="AG59" s="50" t="str">
        <f>IF(B59="","",IF(AE59="無",VLOOKUP($B59,教室毎の料金!C43:H91,5),VLOOKUP($B59,教室毎の料金!C43:H91,6)))</f>
        <v/>
      </c>
      <c r="AH59" s="51" t="str">
        <f t="shared" si="14"/>
        <v/>
      </c>
      <c r="AI59" s="52" t="str">
        <f t="shared" si="13"/>
        <v/>
      </c>
      <c r="AK59" s="26" t="s">
        <v>100</v>
      </c>
    </row>
    <row r="60" spans="1:37" hidden="1" x14ac:dyDescent="0.4">
      <c r="A60" s="41">
        <v>39</v>
      </c>
      <c r="B60" s="42"/>
      <c r="C60" s="43" t="str">
        <f>IF($B60="","",VLOOKUP($B60,教室毎の料金!C44:H92,2))</f>
        <v/>
      </c>
      <c r="D60" s="44"/>
      <c r="E60" s="45"/>
      <c r="F60" s="46" t="str">
        <f t="shared" si="0"/>
        <v xml:space="preserve"> </v>
      </c>
      <c r="G60" s="47"/>
      <c r="H60" s="48" t="str">
        <f t="shared" si="1"/>
        <v/>
      </c>
      <c r="I60" s="45"/>
      <c r="J60" s="46" t="str">
        <f t="shared" si="2"/>
        <v xml:space="preserve"> </v>
      </c>
      <c r="K60" s="47"/>
      <c r="L60" s="48" t="str">
        <f t="shared" si="3"/>
        <v/>
      </c>
      <c r="M60" s="45"/>
      <c r="N60" s="46" t="str">
        <f t="shared" si="4"/>
        <v xml:space="preserve"> </v>
      </c>
      <c r="O60" s="47"/>
      <c r="P60" s="48" t="str">
        <f t="shared" si="5"/>
        <v/>
      </c>
      <c r="Q60" s="45"/>
      <c r="R60" s="46" t="str">
        <f t="shared" si="6"/>
        <v xml:space="preserve"> </v>
      </c>
      <c r="S60" s="47"/>
      <c r="T60" s="48" t="str">
        <f t="shared" si="7"/>
        <v/>
      </c>
      <c r="U60" s="45"/>
      <c r="V60" s="46" t="str">
        <f t="shared" si="8"/>
        <v xml:space="preserve"> </v>
      </c>
      <c r="W60" s="47"/>
      <c r="X60" s="48" t="str">
        <f t="shared" si="9"/>
        <v/>
      </c>
      <c r="Y60" s="45"/>
      <c r="Z60" s="46" t="str">
        <f t="shared" si="10"/>
        <v xml:space="preserve"> </v>
      </c>
      <c r="AA60" s="47"/>
      <c r="AB60" s="48" t="str">
        <f t="shared" si="11"/>
        <v/>
      </c>
      <c r="AC60" s="48" t="str">
        <f t="shared" si="12"/>
        <v/>
      </c>
      <c r="AD60" s="44"/>
      <c r="AE60" s="49" t="s">
        <v>132</v>
      </c>
      <c r="AF60" s="49"/>
      <c r="AG60" s="50" t="str">
        <f>IF(B60="","",IF(AE60="無",VLOOKUP($B60,教室毎の料金!C44:H92,5),VLOOKUP($B60,教室毎の料金!C44:H92,6)))</f>
        <v/>
      </c>
      <c r="AH60" s="51" t="str">
        <f t="shared" si="14"/>
        <v/>
      </c>
      <c r="AI60" s="52" t="str">
        <f t="shared" si="13"/>
        <v/>
      </c>
      <c r="AK60" s="26" t="s">
        <v>101</v>
      </c>
    </row>
    <row r="61" spans="1:37" hidden="1" x14ac:dyDescent="0.4">
      <c r="A61" s="41">
        <v>40</v>
      </c>
      <c r="B61" s="42"/>
      <c r="C61" s="43" t="str">
        <f>IF($B61="","",VLOOKUP($B61,教室毎の料金!C45:H93,2))</f>
        <v/>
      </c>
      <c r="D61" s="44"/>
      <c r="E61" s="45"/>
      <c r="F61" s="46" t="str">
        <f t="shared" si="0"/>
        <v xml:space="preserve"> </v>
      </c>
      <c r="G61" s="47"/>
      <c r="H61" s="48" t="str">
        <f t="shared" si="1"/>
        <v/>
      </c>
      <c r="I61" s="45"/>
      <c r="J61" s="46" t="str">
        <f t="shared" si="2"/>
        <v xml:space="preserve"> </v>
      </c>
      <c r="K61" s="47"/>
      <c r="L61" s="48" t="str">
        <f t="shared" si="3"/>
        <v/>
      </c>
      <c r="M61" s="45"/>
      <c r="N61" s="46" t="str">
        <f t="shared" si="4"/>
        <v xml:space="preserve"> </v>
      </c>
      <c r="O61" s="47"/>
      <c r="P61" s="48" t="str">
        <f t="shared" si="5"/>
        <v/>
      </c>
      <c r="Q61" s="45"/>
      <c r="R61" s="46" t="str">
        <f t="shared" si="6"/>
        <v xml:space="preserve"> </v>
      </c>
      <c r="S61" s="47"/>
      <c r="T61" s="48" t="str">
        <f t="shared" si="7"/>
        <v/>
      </c>
      <c r="U61" s="45"/>
      <c r="V61" s="46" t="str">
        <f t="shared" si="8"/>
        <v xml:space="preserve"> </v>
      </c>
      <c r="W61" s="47"/>
      <c r="X61" s="48" t="str">
        <f t="shared" si="9"/>
        <v/>
      </c>
      <c r="Y61" s="45"/>
      <c r="Z61" s="46" t="str">
        <f t="shared" si="10"/>
        <v xml:space="preserve"> </v>
      </c>
      <c r="AA61" s="47"/>
      <c r="AB61" s="48" t="str">
        <f t="shared" si="11"/>
        <v/>
      </c>
      <c r="AC61" s="48" t="str">
        <f t="shared" si="12"/>
        <v/>
      </c>
      <c r="AD61" s="44"/>
      <c r="AE61" s="49" t="s">
        <v>132</v>
      </c>
      <c r="AF61" s="49"/>
      <c r="AG61" s="50" t="str">
        <f>IF(B61="","",IF(AE61="無",VLOOKUP($B61,教室毎の料金!C45:H93,5),VLOOKUP($B61,教室毎の料金!C45:H93,6)))</f>
        <v/>
      </c>
      <c r="AH61" s="51" t="str">
        <f t="shared" si="14"/>
        <v/>
      </c>
      <c r="AI61" s="52" t="str">
        <f t="shared" si="13"/>
        <v/>
      </c>
      <c r="AK61" s="26" t="s">
        <v>104</v>
      </c>
    </row>
    <row r="62" spans="1:37" hidden="1" x14ac:dyDescent="0.4">
      <c r="A62" s="41">
        <v>41</v>
      </c>
      <c r="B62" s="42"/>
      <c r="C62" s="43" t="str">
        <f>IF($B62="","",VLOOKUP($B62,教室毎の料金!C46:H94,2))</f>
        <v/>
      </c>
      <c r="D62" s="44"/>
      <c r="E62" s="45"/>
      <c r="F62" s="46" t="str">
        <f t="shared" si="0"/>
        <v xml:space="preserve"> </v>
      </c>
      <c r="G62" s="47"/>
      <c r="H62" s="48" t="str">
        <f t="shared" si="1"/>
        <v/>
      </c>
      <c r="I62" s="45"/>
      <c r="J62" s="46" t="str">
        <f t="shared" si="2"/>
        <v xml:space="preserve"> </v>
      </c>
      <c r="K62" s="47"/>
      <c r="L62" s="48" t="str">
        <f t="shared" si="3"/>
        <v/>
      </c>
      <c r="M62" s="45"/>
      <c r="N62" s="46" t="str">
        <f t="shared" si="4"/>
        <v xml:space="preserve"> </v>
      </c>
      <c r="O62" s="47"/>
      <c r="P62" s="48" t="str">
        <f t="shared" si="5"/>
        <v/>
      </c>
      <c r="Q62" s="45"/>
      <c r="R62" s="46" t="str">
        <f t="shared" si="6"/>
        <v xml:space="preserve"> </v>
      </c>
      <c r="S62" s="47"/>
      <c r="T62" s="48" t="str">
        <f t="shared" si="7"/>
        <v/>
      </c>
      <c r="U62" s="45"/>
      <c r="V62" s="46" t="str">
        <f t="shared" si="8"/>
        <v xml:space="preserve"> </v>
      </c>
      <c r="W62" s="47"/>
      <c r="X62" s="48" t="str">
        <f t="shared" si="9"/>
        <v/>
      </c>
      <c r="Y62" s="45"/>
      <c r="Z62" s="46" t="str">
        <f t="shared" si="10"/>
        <v xml:space="preserve"> </v>
      </c>
      <c r="AA62" s="47"/>
      <c r="AB62" s="48" t="str">
        <f t="shared" si="11"/>
        <v/>
      </c>
      <c r="AC62" s="48" t="str">
        <f t="shared" si="12"/>
        <v/>
      </c>
      <c r="AD62" s="44"/>
      <c r="AE62" s="49" t="s">
        <v>132</v>
      </c>
      <c r="AF62" s="49"/>
      <c r="AG62" s="50" t="str">
        <f>IF(B62="","",IF(AE62="無",VLOOKUP($B62,教室毎の料金!C46:H94,5),VLOOKUP($B62,教室毎の料金!C46:H94,6)))</f>
        <v/>
      </c>
      <c r="AH62" s="51" t="str">
        <f t="shared" si="14"/>
        <v/>
      </c>
      <c r="AI62" s="52" t="str">
        <f t="shared" si="13"/>
        <v/>
      </c>
      <c r="AK62" s="26" t="s">
        <v>106</v>
      </c>
    </row>
    <row r="63" spans="1:37" hidden="1" x14ac:dyDescent="0.4">
      <c r="A63" s="41">
        <v>42</v>
      </c>
      <c r="B63" s="42"/>
      <c r="C63" s="43" t="str">
        <f>IF($B63="","",VLOOKUP($B63,教室毎の料金!C47:H95,2))</f>
        <v/>
      </c>
      <c r="D63" s="44"/>
      <c r="E63" s="45"/>
      <c r="F63" s="46" t="str">
        <f t="shared" si="0"/>
        <v xml:space="preserve"> </v>
      </c>
      <c r="G63" s="47"/>
      <c r="H63" s="48" t="str">
        <f t="shared" si="1"/>
        <v/>
      </c>
      <c r="I63" s="45"/>
      <c r="J63" s="46" t="str">
        <f t="shared" si="2"/>
        <v xml:space="preserve"> </v>
      </c>
      <c r="K63" s="47"/>
      <c r="L63" s="48" t="str">
        <f t="shared" si="3"/>
        <v/>
      </c>
      <c r="M63" s="45"/>
      <c r="N63" s="46" t="str">
        <f t="shared" si="4"/>
        <v xml:space="preserve"> </v>
      </c>
      <c r="O63" s="47"/>
      <c r="P63" s="48" t="str">
        <f t="shared" si="5"/>
        <v/>
      </c>
      <c r="Q63" s="45"/>
      <c r="R63" s="46" t="str">
        <f t="shared" si="6"/>
        <v xml:space="preserve"> </v>
      </c>
      <c r="S63" s="47"/>
      <c r="T63" s="48" t="str">
        <f t="shared" si="7"/>
        <v/>
      </c>
      <c r="U63" s="45"/>
      <c r="V63" s="46" t="str">
        <f t="shared" si="8"/>
        <v xml:space="preserve"> </v>
      </c>
      <c r="W63" s="47"/>
      <c r="X63" s="48" t="str">
        <f t="shared" si="9"/>
        <v/>
      </c>
      <c r="Y63" s="45"/>
      <c r="Z63" s="46" t="str">
        <f t="shared" si="10"/>
        <v xml:space="preserve"> </v>
      </c>
      <c r="AA63" s="47"/>
      <c r="AB63" s="48" t="str">
        <f t="shared" si="11"/>
        <v/>
      </c>
      <c r="AC63" s="48" t="str">
        <f t="shared" si="12"/>
        <v/>
      </c>
      <c r="AD63" s="44"/>
      <c r="AE63" s="49" t="s">
        <v>132</v>
      </c>
      <c r="AF63" s="49"/>
      <c r="AG63" s="50" t="str">
        <f>IF(B63="","",IF(AE63="無",VLOOKUP($B63,教室毎の料金!C47:H95,5),VLOOKUP($B63,教室毎の料金!C47:H95,6)))</f>
        <v/>
      </c>
      <c r="AH63" s="51" t="str">
        <f t="shared" si="14"/>
        <v/>
      </c>
      <c r="AI63" s="52" t="str">
        <f t="shared" si="13"/>
        <v/>
      </c>
      <c r="AK63" s="26" t="s">
        <v>108</v>
      </c>
    </row>
    <row r="64" spans="1:37" hidden="1" x14ac:dyDescent="0.4">
      <c r="A64" s="41">
        <v>43</v>
      </c>
      <c r="B64" s="42"/>
      <c r="C64" s="43" t="str">
        <f>IF($B64="","",VLOOKUP($B64,教室毎の料金!C48:H96,2))</f>
        <v/>
      </c>
      <c r="D64" s="44"/>
      <c r="E64" s="45"/>
      <c r="F64" s="46" t="str">
        <f t="shared" si="0"/>
        <v xml:space="preserve"> </v>
      </c>
      <c r="G64" s="47"/>
      <c r="H64" s="48" t="str">
        <f t="shared" si="1"/>
        <v/>
      </c>
      <c r="I64" s="45"/>
      <c r="J64" s="46" t="str">
        <f t="shared" si="2"/>
        <v xml:space="preserve"> </v>
      </c>
      <c r="K64" s="47"/>
      <c r="L64" s="48" t="str">
        <f t="shared" si="3"/>
        <v/>
      </c>
      <c r="M64" s="45"/>
      <c r="N64" s="46" t="str">
        <f t="shared" si="4"/>
        <v xml:space="preserve"> </v>
      </c>
      <c r="O64" s="47"/>
      <c r="P64" s="48" t="str">
        <f t="shared" si="5"/>
        <v/>
      </c>
      <c r="Q64" s="45"/>
      <c r="R64" s="46" t="str">
        <f t="shared" si="6"/>
        <v xml:space="preserve"> </v>
      </c>
      <c r="S64" s="47"/>
      <c r="T64" s="48" t="str">
        <f t="shared" si="7"/>
        <v/>
      </c>
      <c r="U64" s="45"/>
      <c r="V64" s="46" t="str">
        <f t="shared" si="8"/>
        <v xml:space="preserve"> </v>
      </c>
      <c r="W64" s="47"/>
      <c r="X64" s="48" t="str">
        <f t="shared" si="9"/>
        <v/>
      </c>
      <c r="Y64" s="45"/>
      <c r="Z64" s="46" t="str">
        <f t="shared" si="10"/>
        <v xml:space="preserve"> </v>
      </c>
      <c r="AA64" s="47"/>
      <c r="AB64" s="48" t="str">
        <f t="shared" si="11"/>
        <v/>
      </c>
      <c r="AC64" s="48" t="str">
        <f t="shared" si="12"/>
        <v/>
      </c>
      <c r="AD64" s="44"/>
      <c r="AE64" s="49" t="s">
        <v>132</v>
      </c>
      <c r="AF64" s="49"/>
      <c r="AG64" s="50" t="str">
        <f>IF(B64="","",IF(AE64="無",VLOOKUP($B64,教室毎の料金!C48:H96,5),VLOOKUP($B64,教室毎の料金!C48:H96,6)))</f>
        <v/>
      </c>
      <c r="AH64" s="51" t="str">
        <f t="shared" si="14"/>
        <v/>
      </c>
      <c r="AI64" s="52" t="str">
        <f t="shared" si="13"/>
        <v/>
      </c>
      <c r="AK64" s="26" t="s">
        <v>111</v>
      </c>
    </row>
    <row r="65" spans="1:37" hidden="1" x14ac:dyDescent="0.4">
      <c r="A65" s="41">
        <v>44</v>
      </c>
      <c r="B65" s="42"/>
      <c r="C65" s="43" t="str">
        <f>IF($B65="","",VLOOKUP($B65,教室毎の料金!C49:H97,2))</f>
        <v/>
      </c>
      <c r="D65" s="44"/>
      <c r="E65" s="45"/>
      <c r="F65" s="46" t="str">
        <f t="shared" si="0"/>
        <v xml:space="preserve"> </v>
      </c>
      <c r="G65" s="47"/>
      <c r="H65" s="48" t="str">
        <f t="shared" si="1"/>
        <v/>
      </c>
      <c r="I65" s="45"/>
      <c r="J65" s="46" t="str">
        <f t="shared" si="2"/>
        <v xml:space="preserve"> </v>
      </c>
      <c r="K65" s="47"/>
      <c r="L65" s="48" t="str">
        <f t="shared" si="3"/>
        <v/>
      </c>
      <c r="M65" s="45"/>
      <c r="N65" s="46" t="str">
        <f t="shared" si="4"/>
        <v xml:space="preserve"> </v>
      </c>
      <c r="O65" s="47"/>
      <c r="P65" s="48" t="str">
        <f t="shared" si="5"/>
        <v/>
      </c>
      <c r="Q65" s="45"/>
      <c r="R65" s="46" t="str">
        <f t="shared" si="6"/>
        <v xml:space="preserve"> </v>
      </c>
      <c r="S65" s="47"/>
      <c r="T65" s="48" t="str">
        <f t="shared" si="7"/>
        <v/>
      </c>
      <c r="U65" s="45"/>
      <c r="V65" s="46" t="str">
        <f t="shared" si="8"/>
        <v xml:space="preserve"> </v>
      </c>
      <c r="W65" s="47"/>
      <c r="X65" s="48" t="str">
        <f t="shared" si="9"/>
        <v/>
      </c>
      <c r="Y65" s="45"/>
      <c r="Z65" s="46" t="str">
        <f t="shared" si="10"/>
        <v xml:space="preserve"> </v>
      </c>
      <c r="AA65" s="47"/>
      <c r="AB65" s="48" t="str">
        <f t="shared" si="11"/>
        <v/>
      </c>
      <c r="AC65" s="48" t="str">
        <f t="shared" si="12"/>
        <v/>
      </c>
      <c r="AD65" s="44"/>
      <c r="AE65" s="49" t="s">
        <v>132</v>
      </c>
      <c r="AF65" s="49"/>
      <c r="AG65" s="50" t="str">
        <f>IF(B65="","",IF(AE65="無",VLOOKUP($B65,教室毎の料金!C49:H97,5),VLOOKUP($B65,教室毎の料金!C49:H97,6)))</f>
        <v/>
      </c>
      <c r="AH65" s="51" t="str">
        <f t="shared" si="14"/>
        <v/>
      </c>
      <c r="AI65" s="52" t="str">
        <f t="shared" si="13"/>
        <v/>
      </c>
      <c r="AK65" s="26" t="s">
        <v>113</v>
      </c>
    </row>
    <row r="66" spans="1:37" hidden="1" x14ac:dyDescent="0.4">
      <c r="A66" s="41">
        <v>45</v>
      </c>
      <c r="B66" s="42"/>
      <c r="C66" s="43" t="str">
        <f>IF($B66="","",VLOOKUP($B66,教室毎の料金!C50:H98,2))</f>
        <v/>
      </c>
      <c r="D66" s="44"/>
      <c r="E66" s="45"/>
      <c r="F66" s="46" t="str">
        <f t="shared" si="0"/>
        <v xml:space="preserve"> </v>
      </c>
      <c r="G66" s="47"/>
      <c r="H66" s="48" t="str">
        <f t="shared" si="1"/>
        <v/>
      </c>
      <c r="I66" s="45"/>
      <c r="J66" s="46" t="str">
        <f t="shared" si="2"/>
        <v xml:space="preserve"> </v>
      </c>
      <c r="K66" s="47"/>
      <c r="L66" s="48" t="str">
        <f t="shared" si="3"/>
        <v/>
      </c>
      <c r="M66" s="45"/>
      <c r="N66" s="46" t="str">
        <f t="shared" si="4"/>
        <v xml:space="preserve"> </v>
      </c>
      <c r="O66" s="47"/>
      <c r="P66" s="48" t="str">
        <f t="shared" si="5"/>
        <v/>
      </c>
      <c r="Q66" s="45"/>
      <c r="R66" s="46" t="str">
        <f t="shared" si="6"/>
        <v xml:space="preserve"> </v>
      </c>
      <c r="S66" s="47"/>
      <c r="T66" s="48" t="str">
        <f t="shared" si="7"/>
        <v/>
      </c>
      <c r="U66" s="45"/>
      <c r="V66" s="46" t="str">
        <f t="shared" si="8"/>
        <v xml:space="preserve"> </v>
      </c>
      <c r="W66" s="47"/>
      <c r="X66" s="48" t="str">
        <f t="shared" si="9"/>
        <v/>
      </c>
      <c r="Y66" s="45"/>
      <c r="Z66" s="46" t="str">
        <f t="shared" si="10"/>
        <v xml:space="preserve"> </v>
      </c>
      <c r="AA66" s="47"/>
      <c r="AB66" s="48" t="str">
        <f t="shared" si="11"/>
        <v/>
      </c>
      <c r="AC66" s="48" t="str">
        <f t="shared" si="12"/>
        <v/>
      </c>
      <c r="AD66" s="44"/>
      <c r="AE66" s="49" t="s">
        <v>132</v>
      </c>
      <c r="AF66" s="49"/>
      <c r="AG66" s="50" t="str">
        <f>IF(B66="","",IF(AE66="無",VLOOKUP($B66,教室毎の料金!C50:H98,5),VLOOKUP($B66,教室毎の料金!C50:H98,6)))</f>
        <v/>
      </c>
      <c r="AH66" s="51" t="str">
        <f t="shared" si="14"/>
        <v/>
      </c>
      <c r="AI66" s="52" t="str">
        <f t="shared" si="13"/>
        <v/>
      </c>
      <c r="AK66" s="26" t="s">
        <v>114</v>
      </c>
    </row>
    <row r="67" spans="1:37" hidden="1" x14ac:dyDescent="0.4">
      <c r="A67" s="41">
        <v>46</v>
      </c>
      <c r="B67" s="42"/>
      <c r="C67" s="43" t="str">
        <f>IF($B67="","",VLOOKUP($B67,教室毎の料金!C51:H99,2))</f>
        <v/>
      </c>
      <c r="D67" s="44"/>
      <c r="E67" s="45"/>
      <c r="F67" s="46" t="str">
        <f t="shared" si="0"/>
        <v xml:space="preserve"> </v>
      </c>
      <c r="G67" s="47"/>
      <c r="H67" s="48" t="str">
        <f t="shared" si="1"/>
        <v/>
      </c>
      <c r="I67" s="45"/>
      <c r="J67" s="46" t="str">
        <f t="shared" si="2"/>
        <v xml:space="preserve"> </v>
      </c>
      <c r="K67" s="47"/>
      <c r="L67" s="48" t="str">
        <f t="shared" si="3"/>
        <v/>
      </c>
      <c r="M67" s="45"/>
      <c r="N67" s="46" t="str">
        <f t="shared" si="4"/>
        <v xml:space="preserve"> </v>
      </c>
      <c r="O67" s="47"/>
      <c r="P67" s="48" t="str">
        <f t="shared" si="5"/>
        <v/>
      </c>
      <c r="Q67" s="45"/>
      <c r="R67" s="46" t="str">
        <f t="shared" si="6"/>
        <v xml:space="preserve"> </v>
      </c>
      <c r="S67" s="47"/>
      <c r="T67" s="48" t="str">
        <f t="shared" si="7"/>
        <v/>
      </c>
      <c r="U67" s="45"/>
      <c r="V67" s="46" t="str">
        <f t="shared" si="8"/>
        <v xml:space="preserve"> </v>
      </c>
      <c r="W67" s="47"/>
      <c r="X67" s="48" t="str">
        <f t="shared" si="9"/>
        <v/>
      </c>
      <c r="Y67" s="45"/>
      <c r="Z67" s="46" t="str">
        <f t="shared" si="10"/>
        <v xml:space="preserve"> </v>
      </c>
      <c r="AA67" s="47"/>
      <c r="AB67" s="48" t="str">
        <f t="shared" si="11"/>
        <v/>
      </c>
      <c r="AC67" s="48" t="str">
        <f t="shared" si="12"/>
        <v/>
      </c>
      <c r="AD67" s="44"/>
      <c r="AE67" s="49" t="s">
        <v>132</v>
      </c>
      <c r="AF67" s="49"/>
      <c r="AG67" s="50" t="str">
        <f>IF(B67="","",IF(AE67="無",VLOOKUP($B67,教室毎の料金!C51:H99,5),VLOOKUP($B67,教室毎の料金!C51:H99,6)))</f>
        <v/>
      </c>
      <c r="AH67" s="51" t="str">
        <f t="shared" si="14"/>
        <v/>
      </c>
      <c r="AI67" s="52" t="str">
        <f t="shared" si="13"/>
        <v/>
      </c>
      <c r="AK67" s="26" t="s">
        <v>115</v>
      </c>
    </row>
    <row r="68" spans="1:37" hidden="1" x14ac:dyDescent="0.4">
      <c r="A68" s="41">
        <v>47</v>
      </c>
      <c r="B68" s="42"/>
      <c r="C68" s="43" t="str">
        <f>IF($B68="","",VLOOKUP($B68,教室毎の料金!C52:H100,2))</f>
        <v/>
      </c>
      <c r="D68" s="44"/>
      <c r="E68" s="45"/>
      <c r="F68" s="46" t="str">
        <f t="shared" si="0"/>
        <v xml:space="preserve"> </v>
      </c>
      <c r="G68" s="47"/>
      <c r="H68" s="48" t="str">
        <f t="shared" si="1"/>
        <v/>
      </c>
      <c r="I68" s="45"/>
      <c r="J68" s="46" t="str">
        <f t="shared" si="2"/>
        <v xml:space="preserve"> </v>
      </c>
      <c r="K68" s="47"/>
      <c r="L68" s="48" t="str">
        <f t="shared" si="3"/>
        <v/>
      </c>
      <c r="M68" s="45"/>
      <c r="N68" s="46" t="str">
        <f t="shared" si="4"/>
        <v xml:space="preserve"> </v>
      </c>
      <c r="O68" s="47"/>
      <c r="P68" s="48" t="str">
        <f t="shared" si="5"/>
        <v/>
      </c>
      <c r="Q68" s="45"/>
      <c r="R68" s="46" t="str">
        <f t="shared" si="6"/>
        <v xml:space="preserve"> </v>
      </c>
      <c r="S68" s="47"/>
      <c r="T68" s="48" t="str">
        <f t="shared" si="7"/>
        <v/>
      </c>
      <c r="U68" s="45"/>
      <c r="V68" s="46" t="str">
        <f t="shared" si="8"/>
        <v xml:space="preserve"> </v>
      </c>
      <c r="W68" s="47"/>
      <c r="X68" s="48" t="str">
        <f t="shared" si="9"/>
        <v/>
      </c>
      <c r="Y68" s="45"/>
      <c r="Z68" s="46" t="str">
        <f t="shared" si="10"/>
        <v xml:space="preserve"> </v>
      </c>
      <c r="AA68" s="47"/>
      <c r="AB68" s="48" t="str">
        <f t="shared" si="11"/>
        <v/>
      </c>
      <c r="AC68" s="48" t="str">
        <f t="shared" si="12"/>
        <v/>
      </c>
      <c r="AD68" s="44"/>
      <c r="AE68" s="49" t="s">
        <v>132</v>
      </c>
      <c r="AF68" s="49"/>
      <c r="AG68" s="50" t="str">
        <f>IF(B68="","",IF(AE68="無",VLOOKUP($B68,教室毎の料金!C52:H100,5),VLOOKUP($B68,教室毎の料金!C52:H100,6)))</f>
        <v/>
      </c>
      <c r="AH68" s="51" t="str">
        <f t="shared" si="14"/>
        <v/>
      </c>
      <c r="AI68" s="52" t="str">
        <f t="shared" si="13"/>
        <v/>
      </c>
      <c r="AK68" s="26" t="s">
        <v>116</v>
      </c>
    </row>
    <row r="69" spans="1:37" hidden="1" x14ac:dyDescent="0.4">
      <c r="A69" s="41">
        <v>48</v>
      </c>
      <c r="B69" s="42"/>
      <c r="C69" s="43" t="str">
        <f>IF($B69="","",VLOOKUP($B69,教室毎の料金!C53:H101,2))</f>
        <v/>
      </c>
      <c r="D69" s="44"/>
      <c r="E69" s="45"/>
      <c r="F69" s="46" t="str">
        <f t="shared" si="0"/>
        <v xml:space="preserve"> </v>
      </c>
      <c r="G69" s="47"/>
      <c r="H69" s="48" t="str">
        <f t="shared" si="1"/>
        <v/>
      </c>
      <c r="I69" s="45"/>
      <c r="J69" s="46" t="str">
        <f t="shared" si="2"/>
        <v xml:space="preserve"> </v>
      </c>
      <c r="K69" s="47"/>
      <c r="L69" s="48" t="str">
        <f t="shared" si="3"/>
        <v/>
      </c>
      <c r="M69" s="45"/>
      <c r="N69" s="46" t="str">
        <f t="shared" si="4"/>
        <v xml:space="preserve"> </v>
      </c>
      <c r="O69" s="47"/>
      <c r="P69" s="48" t="str">
        <f t="shared" si="5"/>
        <v/>
      </c>
      <c r="Q69" s="45"/>
      <c r="R69" s="46" t="str">
        <f t="shared" si="6"/>
        <v xml:space="preserve"> </v>
      </c>
      <c r="S69" s="47"/>
      <c r="T69" s="48" t="str">
        <f t="shared" si="7"/>
        <v/>
      </c>
      <c r="U69" s="45"/>
      <c r="V69" s="46" t="str">
        <f t="shared" si="8"/>
        <v xml:space="preserve"> </v>
      </c>
      <c r="W69" s="47"/>
      <c r="X69" s="48" t="str">
        <f t="shared" si="9"/>
        <v/>
      </c>
      <c r="Y69" s="45"/>
      <c r="Z69" s="46" t="str">
        <f t="shared" si="10"/>
        <v xml:space="preserve"> </v>
      </c>
      <c r="AA69" s="47"/>
      <c r="AB69" s="48" t="str">
        <f t="shared" si="11"/>
        <v/>
      </c>
      <c r="AC69" s="48" t="str">
        <f t="shared" si="12"/>
        <v/>
      </c>
      <c r="AD69" s="44"/>
      <c r="AE69" s="49" t="s">
        <v>132</v>
      </c>
      <c r="AF69" s="49"/>
      <c r="AG69" s="50" t="str">
        <f>IF(B69="","",IF(AE69="無",VLOOKUP($B69,教室毎の料金!C53:H101,5),VLOOKUP($B69,教室毎の料金!C53:H101,6)))</f>
        <v/>
      </c>
      <c r="AH69" s="51" t="str">
        <f t="shared" si="14"/>
        <v/>
      </c>
      <c r="AI69" s="52" t="str">
        <f t="shared" si="13"/>
        <v/>
      </c>
      <c r="AK69" s="26" t="s">
        <v>118</v>
      </c>
    </row>
    <row r="70" spans="1:37" hidden="1" x14ac:dyDescent="0.4">
      <c r="A70" s="41">
        <v>49</v>
      </c>
      <c r="B70" s="42"/>
      <c r="C70" s="43" t="str">
        <f>IF($B70="","",VLOOKUP($B70,教室毎の料金!C54:H102,2))</f>
        <v/>
      </c>
      <c r="D70" s="44"/>
      <c r="E70" s="45"/>
      <c r="F70" s="46" t="str">
        <f t="shared" si="0"/>
        <v xml:space="preserve"> </v>
      </c>
      <c r="G70" s="47"/>
      <c r="H70" s="48" t="str">
        <f t="shared" si="1"/>
        <v/>
      </c>
      <c r="I70" s="45"/>
      <c r="J70" s="46" t="str">
        <f t="shared" si="2"/>
        <v xml:space="preserve"> </v>
      </c>
      <c r="K70" s="47"/>
      <c r="L70" s="48" t="str">
        <f t="shared" si="3"/>
        <v/>
      </c>
      <c r="M70" s="45"/>
      <c r="N70" s="46" t="str">
        <f t="shared" si="4"/>
        <v xml:space="preserve"> </v>
      </c>
      <c r="O70" s="47"/>
      <c r="P70" s="48" t="str">
        <f t="shared" si="5"/>
        <v/>
      </c>
      <c r="Q70" s="45"/>
      <c r="R70" s="46" t="str">
        <f t="shared" si="6"/>
        <v xml:space="preserve"> </v>
      </c>
      <c r="S70" s="47"/>
      <c r="T70" s="48" t="str">
        <f t="shared" si="7"/>
        <v/>
      </c>
      <c r="U70" s="45"/>
      <c r="V70" s="46" t="str">
        <f t="shared" si="8"/>
        <v xml:space="preserve"> </v>
      </c>
      <c r="W70" s="47"/>
      <c r="X70" s="48" t="str">
        <f t="shared" si="9"/>
        <v/>
      </c>
      <c r="Y70" s="45"/>
      <c r="Z70" s="46" t="str">
        <f t="shared" si="10"/>
        <v xml:space="preserve"> </v>
      </c>
      <c r="AA70" s="47"/>
      <c r="AB70" s="48" t="str">
        <f t="shared" si="11"/>
        <v/>
      </c>
      <c r="AC70" s="48" t="str">
        <f t="shared" si="12"/>
        <v/>
      </c>
      <c r="AD70" s="44"/>
      <c r="AE70" s="49" t="s">
        <v>132</v>
      </c>
      <c r="AF70" s="49"/>
      <c r="AG70" s="50" t="str">
        <f>IF(B70="","",IF(AE70="無",VLOOKUP($B70,教室毎の料金!C54:H102,5),VLOOKUP($B70,教室毎の料金!C54:H102,6)))</f>
        <v/>
      </c>
      <c r="AH70" s="51" t="str">
        <f t="shared" si="14"/>
        <v/>
      </c>
      <c r="AI70" s="52" t="str">
        <f t="shared" si="13"/>
        <v/>
      </c>
    </row>
    <row r="71" spans="1:37" hidden="1" x14ac:dyDescent="0.4">
      <c r="A71" s="41">
        <v>50</v>
      </c>
      <c r="B71" s="42"/>
      <c r="C71" s="43" t="str">
        <f>IF($B71="","",VLOOKUP($B71,教室毎の料金!C55:H103,2))</f>
        <v/>
      </c>
      <c r="D71" s="44"/>
      <c r="E71" s="45"/>
      <c r="F71" s="46" t="str">
        <f t="shared" si="0"/>
        <v xml:space="preserve"> </v>
      </c>
      <c r="G71" s="47"/>
      <c r="H71" s="48" t="str">
        <f t="shared" si="1"/>
        <v/>
      </c>
      <c r="I71" s="45"/>
      <c r="J71" s="46" t="str">
        <f t="shared" si="2"/>
        <v xml:space="preserve"> </v>
      </c>
      <c r="K71" s="47"/>
      <c r="L71" s="48" t="str">
        <f t="shared" si="3"/>
        <v/>
      </c>
      <c r="M71" s="45"/>
      <c r="N71" s="46" t="str">
        <f t="shared" si="4"/>
        <v xml:space="preserve"> </v>
      </c>
      <c r="O71" s="47"/>
      <c r="P71" s="48" t="str">
        <f t="shared" si="5"/>
        <v/>
      </c>
      <c r="Q71" s="45"/>
      <c r="R71" s="46" t="str">
        <f t="shared" si="6"/>
        <v xml:space="preserve"> </v>
      </c>
      <c r="S71" s="47"/>
      <c r="T71" s="48" t="str">
        <f t="shared" si="7"/>
        <v/>
      </c>
      <c r="U71" s="45"/>
      <c r="V71" s="46" t="str">
        <f t="shared" si="8"/>
        <v xml:space="preserve"> </v>
      </c>
      <c r="W71" s="47"/>
      <c r="X71" s="48" t="str">
        <f t="shared" si="9"/>
        <v/>
      </c>
      <c r="Y71" s="45"/>
      <c r="Z71" s="46" t="str">
        <f t="shared" si="10"/>
        <v xml:space="preserve"> </v>
      </c>
      <c r="AA71" s="47"/>
      <c r="AB71" s="48" t="str">
        <f t="shared" si="11"/>
        <v/>
      </c>
      <c r="AC71" s="48" t="str">
        <f t="shared" si="12"/>
        <v/>
      </c>
      <c r="AD71" s="44"/>
      <c r="AE71" s="49" t="s">
        <v>132</v>
      </c>
      <c r="AF71" s="49"/>
      <c r="AG71" s="50" t="str">
        <f>IF(B71="","",IF(AE71="無",VLOOKUP($B71,教室毎の料金!C55:H103,5),VLOOKUP($B71,教室毎の料金!C55:H103,6)))</f>
        <v/>
      </c>
      <c r="AH71" s="51" t="str">
        <f t="shared" si="14"/>
        <v/>
      </c>
      <c r="AI71" s="52" t="str">
        <f t="shared" si="13"/>
        <v/>
      </c>
    </row>
    <row r="72" spans="1:37" hidden="1" x14ac:dyDescent="0.4">
      <c r="A72" s="41">
        <v>51</v>
      </c>
      <c r="B72" s="42"/>
      <c r="C72" s="43" t="str">
        <f>IF($B72="","",VLOOKUP($B72,教室毎の料金!C56:H104,2))</f>
        <v/>
      </c>
      <c r="D72" s="44"/>
      <c r="E72" s="45"/>
      <c r="F72" s="46" t="str">
        <f t="shared" si="0"/>
        <v xml:space="preserve"> </v>
      </c>
      <c r="G72" s="47"/>
      <c r="H72" s="48" t="str">
        <f t="shared" si="1"/>
        <v/>
      </c>
      <c r="I72" s="45"/>
      <c r="J72" s="46" t="str">
        <f t="shared" si="2"/>
        <v xml:space="preserve"> </v>
      </c>
      <c r="K72" s="47"/>
      <c r="L72" s="48" t="str">
        <f t="shared" si="3"/>
        <v/>
      </c>
      <c r="M72" s="45"/>
      <c r="N72" s="46" t="str">
        <f t="shared" si="4"/>
        <v xml:space="preserve"> </v>
      </c>
      <c r="O72" s="47"/>
      <c r="P72" s="48" t="str">
        <f t="shared" si="5"/>
        <v/>
      </c>
      <c r="Q72" s="45"/>
      <c r="R72" s="46" t="str">
        <f t="shared" si="6"/>
        <v xml:space="preserve"> </v>
      </c>
      <c r="S72" s="47"/>
      <c r="T72" s="48" t="str">
        <f t="shared" si="7"/>
        <v/>
      </c>
      <c r="U72" s="45"/>
      <c r="V72" s="46" t="str">
        <f t="shared" si="8"/>
        <v xml:space="preserve"> </v>
      </c>
      <c r="W72" s="47"/>
      <c r="X72" s="48" t="str">
        <f t="shared" si="9"/>
        <v/>
      </c>
      <c r="Y72" s="45"/>
      <c r="Z72" s="46" t="str">
        <f t="shared" si="10"/>
        <v xml:space="preserve"> </v>
      </c>
      <c r="AA72" s="47"/>
      <c r="AB72" s="48" t="str">
        <f t="shared" si="11"/>
        <v/>
      </c>
      <c r="AC72" s="48" t="str">
        <f t="shared" si="12"/>
        <v/>
      </c>
      <c r="AD72" s="44"/>
      <c r="AE72" s="49" t="s">
        <v>132</v>
      </c>
      <c r="AF72" s="49"/>
      <c r="AG72" s="50" t="str">
        <f>IF(B72="","",IF(AE72="無",VLOOKUP($B72,教室毎の料金!C56:H104,5),VLOOKUP($B72,教室毎の料金!C56:H104,6)))</f>
        <v/>
      </c>
      <c r="AH72" s="51" t="str">
        <f t="shared" si="14"/>
        <v/>
      </c>
      <c r="AI72" s="52" t="str">
        <f t="shared" si="13"/>
        <v/>
      </c>
    </row>
    <row r="73" spans="1:37" hidden="1" x14ac:dyDescent="0.4">
      <c r="A73" s="41">
        <v>52</v>
      </c>
      <c r="B73" s="42"/>
      <c r="C73" s="43" t="str">
        <f>IF($B73="","",VLOOKUP($B73,教室毎の料金!C57:H105,2))</f>
        <v/>
      </c>
      <c r="D73" s="44"/>
      <c r="E73" s="45"/>
      <c r="F73" s="46" t="str">
        <f t="shared" si="0"/>
        <v xml:space="preserve"> </v>
      </c>
      <c r="G73" s="47"/>
      <c r="H73" s="48" t="str">
        <f t="shared" si="1"/>
        <v/>
      </c>
      <c r="I73" s="45"/>
      <c r="J73" s="46" t="str">
        <f t="shared" si="2"/>
        <v xml:space="preserve"> </v>
      </c>
      <c r="K73" s="47"/>
      <c r="L73" s="48" t="str">
        <f t="shared" si="3"/>
        <v/>
      </c>
      <c r="M73" s="45"/>
      <c r="N73" s="46" t="str">
        <f t="shared" si="4"/>
        <v xml:space="preserve"> </v>
      </c>
      <c r="O73" s="47"/>
      <c r="P73" s="48" t="str">
        <f t="shared" si="5"/>
        <v/>
      </c>
      <c r="Q73" s="45"/>
      <c r="R73" s="46" t="str">
        <f t="shared" si="6"/>
        <v xml:space="preserve"> </v>
      </c>
      <c r="S73" s="47"/>
      <c r="T73" s="48" t="str">
        <f t="shared" si="7"/>
        <v/>
      </c>
      <c r="U73" s="45"/>
      <c r="V73" s="46" t="str">
        <f t="shared" si="8"/>
        <v xml:space="preserve"> </v>
      </c>
      <c r="W73" s="47"/>
      <c r="X73" s="48" t="str">
        <f t="shared" si="9"/>
        <v/>
      </c>
      <c r="Y73" s="45"/>
      <c r="Z73" s="46" t="str">
        <f t="shared" si="10"/>
        <v xml:space="preserve"> </v>
      </c>
      <c r="AA73" s="47"/>
      <c r="AB73" s="48" t="str">
        <f t="shared" si="11"/>
        <v/>
      </c>
      <c r="AC73" s="48" t="str">
        <f t="shared" si="12"/>
        <v/>
      </c>
      <c r="AD73" s="44"/>
      <c r="AE73" s="49" t="s">
        <v>132</v>
      </c>
      <c r="AF73" s="49"/>
      <c r="AG73" s="50" t="str">
        <f>IF(B73="","",IF(AE73="無",VLOOKUP($B73,教室毎の料金!C57:H105,5),VLOOKUP($B73,教室毎の料金!C57:H105,6)))</f>
        <v/>
      </c>
      <c r="AH73" s="51" t="str">
        <f t="shared" si="14"/>
        <v/>
      </c>
      <c r="AI73" s="52" t="str">
        <f t="shared" si="13"/>
        <v/>
      </c>
    </row>
    <row r="74" spans="1:37" hidden="1" x14ac:dyDescent="0.4">
      <c r="A74" s="41">
        <v>53</v>
      </c>
      <c r="B74" s="42"/>
      <c r="C74" s="43" t="str">
        <f>IF($B74="","",VLOOKUP($B74,教室毎の料金!C58:H106,2))</f>
        <v/>
      </c>
      <c r="D74" s="44"/>
      <c r="E74" s="45"/>
      <c r="F74" s="46" t="str">
        <f t="shared" si="0"/>
        <v xml:space="preserve"> </v>
      </c>
      <c r="G74" s="47"/>
      <c r="H74" s="48" t="str">
        <f t="shared" si="1"/>
        <v/>
      </c>
      <c r="I74" s="45"/>
      <c r="J74" s="46" t="str">
        <f t="shared" si="2"/>
        <v xml:space="preserve"> </v>
      </c>
      <c r="K74" s="47"/>
      <c r="L74" s="48" t="str">
        <f t="shared" si="3"/>
        <v/>
      </c>
      <c r="M74" s="45"/>
      <c r="N74" s="46" t="str">
        <f t="shared" si="4"/>
        <v xml:space="preserve"> </v>
      </c>
      <c r="O74" s="47"/>
      <c r="P74" s="48" t="str">
        <f t="shared" si="5"/>
        <v/>
      </c>
      <c r="Q74" s="45"/>
      <c r="R74" s="46" t="str">
        <f t="shared" si="6"/>
        <v xml:space="preserve"> </v>
      </c>
      <c r="S74" s="47"/>
      <c r="T74" s="48" t="str">
        <f t="shared" si="7"/>
        <v/>
      </c>
      <c r="U74" s="45"/>
      <c r="V74" s="46" t="str">
        <f t="shared" si="8"/>
        <v xml:space="preserve"> </v>
      </c>
      <c r="W74" s="47"/>
      <c r="X74" s="48" t="str">
        <f t="shared" si="9"/>
        <v/>
      </c>
      <c r="Y74" s="45"/>
      <c r="Z74" s="46" t="str">
        <f t="shared" si="10"/>
        <v xml:space="preserve"> </v>
      </c>
      <c r="AA74" s="47"/>
      <c r="AB74" s="48" t="str">
        <f t="shared" si="11"/>
        <v/>
      </c>
      <c r="AC74" s="48" t="str">
        <f t="shared" si="12"/>
        <v/>
      </c>
      <c r="AD74" s="44"/>
      <c r="AE74" s="49" t="s">
        <v>132</v>
      </c>
      <c r="AF74" s="49"/>
      <c r="AG74" s="50" t="str">
        <f>IF(B74="","",IF(AE74="無",VLOOKUP($B74,教室毎の料金!C58:H106,5),VLOOKUP($B74,教室毎の料金!C58:H106,6)))</f>
        <v/>
      </c>
      <c r="AH74" s="51" t="str">
        <f t="shared" si="14"/>
        <v/>
      </c>
      <c r="AI74" s="52" t="str">
        <f t="shared" si="13"/>
        <v/>
      </c>
    </row>
    <row r="75" spans="1:37" hidden="1" x14ac:dyDescent="0.4">
      <c r="A75" s="41">
        <v>54</v>
      </c>
      <c r="B75" s="42"/>
      <c r="C75" s="43" t="str">
        <f>IF($B75="","",VLOOKUP($B75,教室毎の料金!C59:H107,2))</f>
        <v/>
      </c>
      <c r="D75" s="44"/>
      <c r="E75" s="45"/>
      <c r="F75" s="46" t="str">
        <f t="shared" si="0"/>
        <v xml:space="preserve"> </v>
      </c>
      <c r="G75" s="47"/>
      <c r="H75" s="48" t="str">
        <f t="shared" si="1"/>
        <v/>
      </c>
      <c r="I75" s="45"/>
      <c r="J75" s="46" t="str">
        <f t="shared" si="2"/>
        <v xml:space="preserve"> </v>
      </c>
      <c r="K75" s="47"/>
      <c r="L75" s="48" t="str">
        <f t="shared" si="3"/>
        <v/>
      </c>
      <c r="M75" s="45"/>
      <c r="N75" s="46" t="str">
        <f t="shared" si="4"/>
        <v xml:space="preserve"> </v>
      </c>
      <c r="O75" s="47"/>
      <c r="P75" s="48" t="str">
        <f t="shared" si="5"/>
        <v/>
      </c>
      <c r="Q75" s="45"/>
      <c r="R75" s="46" t="str">
        <f t="shared" si="6"/>
        <v xml:space="preserve"> </v>
      </c>
      <c r="S75" s="47"/>
      <c r="T75" s="48" t="str">
        <f t="shared" si="7"/>
        <v/>
      </c>
      <c r="U75" s="45"/>
      <c r="V75" s="46" t="str">
        <f t="shared" si="8"/>
        <v xml:space="preserve"> </v>
      </c>
      <c r="W75" s="47"/>
      <c r="X75" s="48" t="str">
        <f t="shared" si="9"/>
        <v/>
      </c>
      <c r="Y75" s="45"/>
      <c r="Z75" s="46" t="str">
        <f t="shared" si="10"/>
        <v xml:space="preserve"> </v>
      </c>
      <c r="AA75" s="47"/>
      <c r="AB75" s="48" t="str">
        <f t="shared" si="11"/>
        <v/>
      </c>
      <c r="AC75" s="48" t="str">
        <f t="shared" si="12"/>
        <v/>
      </c>
      <c r="AD75" s="44"/>
      <c r="AE75" s="49" t="s">
        <v>132</v>
      </c>
      <c r="AF75" s="49"/>
      <c r="AG75" s="50" t="str">
        <f>IF(B75="","",IF(AE75="無",VLOOKUP($B75,教室毎の料金!C59:H107,5),VLOOKUP($B75,教室毎の料金!C59:H107,6)))</f>
        <v/>
      </c>
      <c r="AH75" s="51" t="str">
        <f t="shared" si="14"/>
        <v/>
      </c>
      <c r="AI75" s="52" t="str">
        <f t="shared" si="13"/>
        <v/>
      </c>
    </row>
    <row r="76" spans="1:37" hidden="1" x14ac:dyDescent="0.4">
      <c r="A76" s="41">
        <v>55</v>
      </c>
      <c r="B76" s="42"/>
      <c r="C76" s="43" t="str">
        <f>IF($B76="","",VLOOKUP($B76,教室毎の料金!C60:H108,2))</f>
        <v/>
      </c>
      <c r="D76" s="44"/>
      <c r="E76" s="45"/>
      <c r="F76" s="46" t="str">
        <f t="shared" si="0"/>
        <v xml:space="preserve"> </v>
      </c>
      <c r="G76" s="47"/>
      <c r="H76" s="48" t="str">
        <f t="shared" si="1"/>
        <v/>
      </c>
      <c r="I76" s="45"/>
      <c r="J76" s="46" t="str">
        <f t="shared" si="2"/>
        <v xml:space="preserve"> </v>
      </c>
      <c r="K76" s="47"/>
      <c r="L76" s="48" t="str">
        <f t="shared" si="3"/>
        <v/>
      </c>
      <c r="M76" s="45"/>
      <c r="N76" s="46" t="str">
        <f t="shared" si="4"/>
        <v xml:space="preserve"> </v>
      </c>
      <c r="O76" s="47"/>
      <c r="P76" s="48" t="str">
        <f t="shared" si="5"/>
        <v/>
      </c>
      <c r="Q76" s="45"/>
      <c r="R76" s="46" t="str">
        <f t="shared" si="6"/>
        <v xml:space="preserve"> </v>
      </c>
      <c r="S76" s="47"/>
      <c r="T76" s="48" t="str">
        <f t="shared" si="7"/>
        <v/>
      </c>
      <c r="U76" s="45"/>
      <c r="V76" s="46" t="str">
        <f t="shared" si="8"/>
        <v xml:space="preserve"> </v>
      </c>
      <c r="W76" s="47"/>
      <c r="X76" s="48" t="str">
        <f t="shared" si="9"/>
        <v/>
      </c>
      <c r="Y76" s="45"/>
      <c r="Z76" s="46" t="str">
        <f t="shared" si="10"/>
        <v xml:space="preserve"> </v>
      </c>
      <c r="AA76" s="47"/>
      <c r="AB76" s="48" t="str">
        <f t="shared" si="11"/>
        <v/>
      </c>
      <c r="AC76" s="48" t="str">
        <f t="shared" si="12"/>
        <v/>
      </c>
      <c r="AD76" s="44"/>
      <c r="AE76" s="49" t="s">
        <v>132</v>
      </c>
      <c r="AF76" s="49"/>
      <c r="AG76" s="50" t="str">
        <f>IF(B76="","",IF(AE76="無",VLOOKUP($B76,教室毎の料金!C60:H108,5),VLOOKUP($B76,教室毎の料金!C60:H108,6)))</f>
        <v/>
      </c>
      <c r="AH76" s="51" t="str">
        <f t="shared" si="14"/>
        <v/>
      </c>
      <c r="AI76" s="52" t="str">
        <f t="shared" si="13"/>
        <v/>
      </c>
    </row>
    <row r="77" spans="1:37" ht="18.75" customHeight="1" x14ac:dyDescent="0.2">
      <c r="A77" s="54" t="s">
        <v>166</v>
      </c>
      <c r="B77" s="55"/>
      <c r="C77" s="56">
        <f>SUM(C22:C76)</f>
        <v>109</v>
      </c>
      <c r="D77" s="57"/>
      <c r="E77" s="58"/>
      <c r="F77" s="58"/>
      <c r="G77" s="58"/>
      <c r="H77" s="59"/>
      <c r="I77" s="58"/>
      <c r="J77" s="58"/>
      <c r="K77" s="58"/>
      <c r="L77" s="60"/>
      <c r="M77" s="58"/>
      <c r="N77" s="58"/>
      <c r="O77" s="58"/>
      <c r="P77" s="60"/>
      <c r="Q77" s="58"/>
      <c r="R77" s="58"/>
      <c r="S77" s="58"/>
      <c r="T77" s="60"/>
      <c r="U77" s="58"/>
      <c r="V77" s="58"/>
      <c r="W77" s="58"/>
      <c r="X77" s="60"/>
      <c r="Y77" s="58"/>
      <c r="Z77" s="58"/>
      <c r="AA77" s="58"/>
      <c r="AB77" s="60"/>
      <c r="AC77" s="106">
        <f>SUM(AI22:AI76)</f>
        <v>14500</v>
      </c>
      <c r="AD77" s="106"/>
      <c r="AE77" s="106"/>
      <c r="AF77" s="106"/>
      <c r="AG77" s="106"/>
      <c r="AH77" s="106"/>
      <c r="AI77" s="106"/>
    </row>
    <row r="78" spans="1:37" ht="18.75" customHeight="1" x14ac:dyDescent="0.2">
      <c r="C78" s="61"/>
      <c r="D78" s="44"/>
      <c r="E78" s="32"/>
      <c r="F78" s="32"/>
      <c r="G78" s="32"/>
      <c r="H78" s="62"/>
      <c r="I78" s="32"/>
      <c r="J78" s="32"/>
      <c r="K78" s="32"/>
      <c r="L78" s="62"/>
      <c r="M78" s="32"/>
      <c r="N78" s="32"/>
      <c r="O78" s="32"/>
      <c r="P78" s="62"/>
      <c r="Q78" s="32"/>
      <c r="R78" s="32"/>
      <c r="S78" s="32"/>
      <c r="T78" s="62"/>
      <c r="U78" s="32"/>
      <c r="V78" s="32"/>
      <c r="W78" s="32"/>
      <c r="X78" s="62"/>
      <c r="Y78" s="32"/>
      <c r="Z78" s="44"/>
      <c r="AA78" s="63" t="s">
        <v>130</v>
      </c>
      <c r="AB78" s="106"/>
      <c r="AC78" s="106"/>
      <c r="AD78" s="106"/>
    </row>
    <row r="79" spans="1:37" x14ac:dyDescent="0.4">
      <c r="C79" s="61"/>
      <c r="D79" s="44"/>
      <c r="E79" s="32"/>
      <c r="F79" s="32"/>
      <c r="G79" s="32"/>
      <c r="H79" s="62"/>
      <c r="I79" s="32"/>
      <c r="J79" s="32"/>
      <c r="K79" s="32"/>
      <c r="L79" s="62"/>
      <c r="M79" s="32"/>
      <c r="N79" s="32"/>
      <c r="O79" s="32"/>
      <c r="P79" s="62"/>
      <c r="Q79" s="32"/>
      <c r="R79" s="32"/>
      <c r="S79" s="32"/>
      <c r="T79" s="62"/>
      <c r="U79" s="32"/>
      <c r="V79" s="32"/>
      <c r="W79" s="32"/>
      <c r="X79" s="62"/>
      <c r="Y79" s="32"/>
      <c r="Z79" s="44"/>
      <c r="AA79" s="32"/>
      <c r="AB79" s="44"/>
      <c r="AC79" s="44"/>
      <c r="AD79" s="64"/>
    </row>
    <row r="80" spans="1:37" x14ac:dyDescent="0.4">
      <c r="H80" s="65"/>
      <c r="L80" s="65"/>
      <c r="P80" s="65"/>
      <c r="T80" s="65"/>
      <c r="X80" s="65"/>
    </row>
    <row r="81" spans="8:24" x14ac:dyDescent="0.4">
      <c r="H81" s="65"/>
      <c r="L81" s="65"/>
      <c r="P81" s="65"/>
      <c r="T81" s="65"/>
      <c r="X81" s="65"/>
    </row>
  </sheetData>
  <mergeCells count="15">
    <mergeCell ref="M20:P20"/>
    <mergeCell ref="A20:A21"/>
    <mergeCell ref="B20:B21"/>
    <mergeCell ref="C20:C21"/>
    <mergeCell ref="E20:H20"/>
    <mergeCell ref="I20:L20"/>
    <mergeCell ref="AI20:AI21"/>
    <mergeCell ref="AB78:AD78"/>
    <mergeCell ref="Q20:T20"/>
    <mergeCell ref="U20:X20"/>
    <mergeCell ref="Y20:AB20"/>
    <mergeCell ref="AC20:AC21"/>
    <mergeCell ref="AE20:AE21"/>
    <mergeCell ref="AF20:AF21"/>
    <mergeCell ref="AC77:AI77"/>
  </mergeCells>
  <phoneticPr fontId="18"/>
  <conditionalFormatting sqref="E22 G22 E20:H20 B22:B76">
    <cfRule type="cellIs" dxfId="0" priority="1" operator="equal">
      <formula>0</formula>
    </cfRule>
  </conditionalFormatting>
  <dataValidations count="2">
    <dataValidation type="list" allowBlank="1" showInputMessage="1" showErrorMessage="1" sqref="B22:B76" xr:uid="{00000000-0002-0000-0300-000000000000}">
      <formula1>$AK$21:$AK$69</formula1>
    </dataValidation>
    <dataValidation type="list" allowBlank="1" showInputMessage="1" showErrorMessage="1" sqref="AE22:AF76" xr:uid="{00000000-0002-0000-0300-000001000000}">
      <formula1>"有,無"</formula1>
    </dataValidation>
  </dataValidations>
  <printOptions horizontalCentered="1"/>
  <pageMargins left="0.25" right="0.25" top="0.75" bottom="0.75" header="0.3" footer="0.3"/>
  <pageSetup paperSize="9" fitToHeight="0" orientation="portrait" horizontalDpi="300" verticalDpi="300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54"/>
  <sheetViews>
    <sheetView workbookViewId="0">
      <pane xSplit="2" ySplit="5" topLeftCell="C27" activePane="bottomRight" state="frozen"/>
      <selection pane="topRight" activeCell="C1" sqref="C1"/>
      <selection pane="bottomLeft" activeCell="A6" sqref="A6"/>
      <selection pane="bottomRight" activeCell="F41" sqref="F41"/>
    </sheetView>
  </sheetViews>
  <sheetFormatPr defaultRowHeight="13.5" x14ac:dyDescent="0.4"/>
  <cols>
    <col min="1" max="7" width="9" style="1"/>
    <col min="8" max="8" width="8.75" style="1" customWidth="1"/>
    <col min="9" max="263" width="9" style="1"/>
    <col min="264" max="264" width="8.75" style="1" customWidth="1"/>
    <col min="265" max="519" width="9" style="1"/>
    <col min="520" max="520" width="8.75" style="1" customWidth="1"/>
    <col min="521" max="775" width="9" style="1"/>
    <col min="776" max="776" width="8.75" style="1" customWidth="1"/>
    <col min="777" max="1031" width="9" style="1"/>
    <col min="1032" max="1032" width="8.75" style="1" customWidth="1"/>
    <col min="1033" max="1287" width="9" style="1"/>
    <col min="1288" max="1288" width="8.75" style="1" customWidth="1"/>
    <col min="1289" max="1543" width="9" style="1"/>
    <col min="1544" max="1544" width="8.75" style="1" customWidth="1"/>
    <col min="1545" max="1799" width="9" style="1"/>
    <col min="1800" max="1800" width="8.75" style="1" customWidth="1"/>
    <col min="1801" max="2055" width="9" style="1"/>
    <col min="2056" max="2056" width="8.75" style="1" customWidth="1"/>
    <col min="2057" max="2311" width="9" style="1"/>
    <col min="2312" max="2312" width="8.75" style="1" customWidth="1"/>
    <col min="2313" max="2567" width="9" style="1"/>
    <col min="2568" max="2568" width="8.75" style="1" customWidth="1"/>
    <col min="2569" max="2823" width="9" style="1"/>
    <col min="2824" max="2824" width="8.75" style="1" customWidth="1"/>
    <col min="2825" max="3079" width="9" style="1"/>
    <col min="3080" max="3080" width="8.75" style="1" customWidth="1"/>
    <col min="3081" max="3335" width="9" style="1"/>
    <col min="3336" max="3336" width="8.75" style="1" customWidth="1"/>
    <col min="3337" max="3591" width="9" style="1"/>
    <col min="3592" max="3592" width="8.75" style="1" customWidth="1"/>
    <col min="3593" max="3847" width="9" style="1"/>
    <col min="3848" max="3848" width="8.75" style="1" customWidth="1"/>
    <col min="3849" max="4103" width="9" style="1"/>
    <col min="4104" max="4104" width="8.75" style="1" customWidth="1"/>
    <col min="4105" max="4359" width="9" style="1"/>
    <col min="4360" max="4360" width="8.75" style="1" customWidth="1"/>
    <col min="4361" max="4615" width="9" style="1"/>
    <col min="4616" max="4616" width="8.75" style="1" customWidth="1"/>
    <col min="4617" max="4871" width="9" style="1"/>
    <col min="4872" max="4872" width="8.75" style="1" customWidth="1"/>
    <col min="4873" max="5127" width="9" style="1"/>
    <col min="5128" max="5128" width="8.75" style="1" customWidth="1"/>
    <col min="5129" max="5383" width="9" style="1"/>
    <col min="5384" max="5384" width="8.75" style="1" customWidth="1"/>
    <col min="5385" max="5639" width="9" style="1"/>
    <col min="5640" max="5640" width="8.75" style="1" customWidth="1"/>
    <col min="5641" max="5895" width="9" style="1"/>
    <col min="5896" max="5896" width="8.75" style="1" customWidth="1"/>
    <col min="5897" max="6151" width="9" style="1"/>
    <col min="6152" max="6152" width="8.75" style="1" customWidth="1"/>
    <col min="6153" max="6407" width="9" style="1"/>
    <col min="6408" max="6408" width="8.75" style="1" customWidth="1"/>
    <col min="6409" max="6663" width="9" style="1"/>
    <col min="6664" max="6664" width="8.75" style="1" customWidth="1"/>
    <col min="6665" max="6919" width="9" style="1"/>
    <col min="6920" max="6920" width="8.75" style="1" customWidth="1"/>
    <col min="6921" max="7175" width="9" style="1"/>
    <col min="7176" max="7176" width="8.75" style="1" customWidth="1"/>
    <col min="7177" max="7431" width="9" style="1"/>
    <col min="7432" max="7432" width="8.75" style="1" customWidth="1"/>
    <col min="7433" max="7687" width="9" style="1"/>
    <col min="7688" max="7688" width="8.75" style="1" customWidth="1"/>
    <col min="7689" max="7943" width="9" style="1"/>
    <col min="7944" max="7944" width="8.75" style="1" customWidth="1"/>
    <col min="7945" max="8199" width="9" style="1"/>
    <col min="8200" max="8200" width="8.75" style="1" customWidth="1"/>
    <col min="8201" max="8455" width="9" style="1"/>
    <col min="8456" max="8456" width="8.75" style="1" customWidth="1"/>
    <col min="8457" max="8711" width="9" style="1"/>
    <col min="8712" max="8712" width="8.75" style="1" customWidth="1"/>
    <col min="8713" max="8967" width="9" style="1"/>
    <col min="8968" max="8968" width="8.75" style="1" customWidth="1"/>
    <col min="8969" max="9223" width="9" style="1"/>
    <col min="9224" max="9224" width="8.75" style="1" customWidth="1"/>
    <col min="9225" max="9479" width="9" style="1"/>
    <col min="9480" max="9480" width="8.75" style="1" customWidth="1"/>
    <col min="9481" max="9735" width="9" style="1"/>
    <col min="9736" max="9736" width="8.75" style="1" customWidth="1"/>
    <col min="9737" max="9991" width="9" style="1"/>
    <col min="9992" max="9992" width="8.75" style="1" customWidth="1"/>
    <col min="9993" max="10247" width="9" style="1"/>
    <col min="10248" max="10248" width="8.75" style="1" customWidth="1"/>
    <col min="10249" max="10503" width="9" style="1"/>
    <col min="10504" max="10504" width="8.75" style="1" customWidth="1"/>
    <col min="10505" max="10759" width="9" style="1"/>
    <col min="10760" max="10760" width="8.75" style="1" customWidth="1"/>
    <col min="10761" max="11015" width="9" style="1"/>
    <col min="11016" max="11016" width="8.75" style="1" customWidth="1"/>
    <col min="11017" max="11271" width="9" style="1"/>
    <col min="11272" max="11272" width="8.75" style="1" customWidth="1"/>
    <col min="11273" max="11527" width="9" style="1"/>
    <col min="11528" max="11528" width="8.75" style="1" customWidth="1"/>
    <col min="11529" max="11783" width="9" style="1"/>
    <col min="11784" max="11784" width="8.75" style="1" customWidth="1"/>
    <col min="11785" max="12039" width="9" style="1"/>
    <col min="12040" max="12040" width="8.75" style="1" customWidth="1"/>
    <col min="12041" max="12295" width="9" style="1"/>
    <col min="12296" max="12296" width="8.75" style="1" customWidth="1"/>
    <col min="12297" max="12551" width="9" style="1"/>
    <col min="12552" max="12552" width="8.75" style="1" customWidth="1"/>
    <col min="12553" max="12807" width="9" style="1"/>
    <col min="12808" max="12808" width="8.75" style="1" customWidth="1"/>
    <col min="12809" max="13063" width="9" style="1"/>
    <col min="13064" max="13064" width="8.75" style="1" customWidth="1"/>
    <col min="13065" max="13319" width="9" style="1"/>
    <col min="13320" max="13320" width="8.75" style="1" customWidth="1"/>
    <col min="13321" max="13575" width="9" style="1"/>
    <col min="13576" max="13576" width="8.75" style="1" customWidth="1"/>
    <col min="13577" max="13831" width="9" style="1"/>
    <col min="13832" max="13832" width="8.75" style="1" customWidth="1"/>
    <col min="13833" max="14087" width="9" style="1"/>
    <col min="14088" max="14088" width="8.75" style="1" customWidth="1"/>
    <col min="14089" max="14343" width="9" style="1"/>
    <col min="14344" max="14344" width="8.75" style="1" customWidth="1"/>
    <col min="14345" max="14599" width="9" style="1"/>
    <col min="14600" max="14600" width="8.75" style="1" customWidth="1"/>
    <col min="14601" max="14855" width="9" style="1"/>
    <col min="14856" max="14856" width="8.75" style="1" customWidth="1"/>
    <col min="14857" max="15111" width="9" style="1"/>
    <col min="15112" max="15112" width="8.75" style="1" customWidth="1"/>
    <col min="15113" max="15367" width="9" style="1"/>
    <col min="15368" max="15368" width="8.75" style="1" customWidth="1"/>
    <col min="15369" max="15623" width="9" style="1"/>
    <col min="15624" max="15624" width="8.75" style="1" customWidth="1"/>
    <col min="15625" max="15879" width="9" style="1"/>
    <col min="15880" max="15880" width="8.75" style="1" customWidth="1"/>
    <col min="15881" max="16135" width="9" style="1"/>
    <col min="16136" max="16136" width="8.75" style="1" customWidth="1"/>
    <col min="16137" max="16384" width="9" style="1"/>
  </cols>
  <sheetData>
    <row r="1" spans="1:8" ht="13.5" customHeight="1" x14ac:dyDescent="0.4">
      <c r="A1" s="138" t="s">
        <v>0</v>
      </c>
      <c r="B1" s="138" t="s">
        <v>1</v>
      </c>
      <c r="C1" s="138" t="s">
        <v>2</v>
      </c>
      <c r="D1" s="138" t="s">
        <v>3</v>
      </c>
      <c r="E1" s="138" t="s">
        <v>4</v>
      </c>
      <c r="F1" s="138" t="s">
        <v>5</v>
      </c>
      <c r="G1" s="132" t="s">
        <v>6</v>
      </c>
      <c r="H1" s="133"/>
    </row>
    <row r="2" spans="1:8" ht="13.5" customHeight="1" x14ac:dyDescent="0.4">
      <c r="A2" s="140"/>
      <c r="B2" s="140"/>
      <c r="C2" s="140"/>
      <c r="D2" s="140"/>
      <c r="E2" s="140"/>
      <c r="F2" s="140"/>
      <c r="G2" s="134" t="s">
        <v>7</v>
      </c>
      <c r="H2" s="135"/>
    </row>
    <row r="3" spans="1:8" ht="14.25" customHeight="1" thickBot="1" x14ac:dyDescent="0.45">
      <c r="A3" s="140"/>
      <c r="B3" s="140"/>
      <c r="C3" s="140"/>
      <c r="D3" s="140"/>
      <c r="E3" s="140"/>
      <c r="F3" s="140"/>
      <c r="G3" s="136" t="s">
        <v>8</v>
      </c>
      <c r="H3" s="137"/>
    </row>
    <row r="4" spans="1:8" x14ac:dyDescent="0.4">
      <c r="A4" s="140"/>
      <c r="B4" s="140"/>
      <c r="C4" s="140"/>
      <c r="D4" s="140"/>
      <c r="E4" s="140"/>
      <c r="F4" s="140"/>
      <c r="G4" s="138" t="s">
        <v>174</v>
      </c>
      <c r="H4" s="138" t="s">
        <v>175</v>
      </c>
    </row>
    <row r="5" spans="1:8" ht="19.5" customHeight="1" thickBot="1" x14ac:dyDescent="0.45">
      <c r="A5" s="139"/>
      <c r="B5" s="139"/>
      <c r="C5" s="139"/>
      <c r="D5" s="139"/>
      <c r="E5" s="139"/>
      <c r="F5" s="139"/>
      <c r="G5" s="139"/>
      <c r="H5" s="139"/>
    </row>
    <row r="6" spans="1:8" x14ac:dyDescent="0.4">
      <c r="A6" s="127" t="s">
        <v>176</v>
      </c>
      <c r="B6" s="124" t="s">
        <v>13</v>
      </c>
      <c r="C6" s="4" t="s">
        <v>14</v>
      </c>
      <c r="D6" s="71">
        <v>109</v>
      </c>
      <c r="E6" s="4" t="s">
        <v>16</v>
      </c>
      <c r="F6" s="4" t="s">
        <v>17</v>
      </c>
      <c r="G6" s="12">
        <v>2637</v>
      </c>
      <c r="H6" s="12">
        <v>2900</v>
      </c>
    </row>
    <row r="7" spans="1:8" x14ac:dyDescent="0.4">
      <c r="A7" s="128"/>
      <c r="B7" s="125"/>
      <c r="C7" s="5" t="s">
        <v>18</v>
      </c>
      <c r="D7" s="72">
        <v>110</v>
      </c>
      <c r="E7" s="5" t="s">
        <v>20</v>
      </c>
      <c r="F7" s="5" t="s">
        <v>17</v>
      </c>
      <c r="G7" s="12">
        <v>2662</v>
      </c>
      <c r="H7" s="12">
        <v>2928</v>
      </c>
    </row>
    <row r="8" spans="1:8" x14ac:dyDescent="0.4">
      <c r="A8" s="128"/>
      <c r="B8" s="125"/>
      <c r="C8" s="5" t="s">
        <v>21</v>
      </c>
      <c r="D8" s="72">
        <v>179</v>
      </c>
      <c r="E8" s="5" t="s">
        <v>23</v>
      </c>
      <c r="F8" s="5" t="s">
        <v>17</v>
      </c>
      <c r="G8" s="12">
        <v>4331</v>
      </c>
      <c r="H8" s="12">
        <v>4764</v>
      </c>
    </row>
    <row r="9" spans="1:8" x14ac:dyDescent="0.4">
      <c r="A9" s="128"/>
      <c r="B9" s="125"/>
      <c r="C9" s="5" t="s">
        <v>24</v>
      </c>
      <c r="D9" s="72">
        <v>259</v>
      </c>
      <c r="E9" s="5" t="s">
        <v>26</v>
      </c>
      <c r="F9" s="5" t="s">
        <v>17</v>
      </c>
      <c r="G9" s="12">
        <v>6267</v>
      </c>
      <c r="H9" s="12">
        <v>6893</v>
      </c>
    </row>
    <row r="10" spans="1:8" x14ac:dyDescent="0.4">
      <c r="A10" s="128"/>
      <c r="B10" s="125" t="s">
        <v>27</v>
      </c>
      <c r="C10" s="5" t="s">
        <v>28</v>
      </c>
      <c r="D10" s="72">
        <v>109</v>
      </c>
      <c r="E10" s="5" t="s">
        <v>29</v>
      </c>
      <c r="F10" s="5" t="s">
        <v>17</v>
      </c>
      <c r="G10" s="12">
        <v>2637</v>
      </c>
      <c r="H10" s="12">
        <v>2900</v>
      </c>
    </row>
    <row r="11" spans="1:8" x14ac:dyDescent="0.4">
      <c r="A11" s="128"/>
      <c r="B11" s="125"/>
      <c r="C11" s="5" t="s">
        <v>30</v>
      </c>
      <c r="D11" s="72">
        <v>110</v>
      </c>
      <c r="E11" s="5" t="s">
        <v>16</v>
      </c>
      <c r="F11" s="5" t="s">
        <v>17</v>
      </c>
      <c r="G11" s="12">
        <v>2662</v>
      </c>
      <c r="H11" s="12">
        <v>2928</v>
      </c>
    </row>
    <row r="12" spans="1:8" x14ac:dyDescent="0.4">
      <c r="A12" s="128"/>
      <c r="B12" s="125"/>
      <c r="C12" s="5" t="s">
        <v>31</v>
      </c>
      <c r="D12" s="72">
        <v>77</v>
      </c>
      <c r="E12" s="5" t="s">
        <v>33</v>
      </c>
      <c r="F12" s="5" t="s">
        <v>34</v>
      </c>
      <c r="G12" s="12">
        <v>1863</v>
      </c>
      <c r="H12" s="12">
        <v>2049</v>
      </c>
    </row>
    <row r="13" spans="1:8" x14ac:dyDescent="0.4">
      <c r="A13" s="128"/>
      <c r="B13" s="125"/>
      <c r="C13" s="5" t="s">
        <v>35</v>
      </c>
      <c r="D13" s="72">
        <v>77</v>
      </c>
      <c r="E13" s="5" t="s">
        <v>33</v>
      </c>
      <c r="F13" s="5" t="s">
        <v>34</v>
      </c>
      <c r="G13" s="12">
        <v>1863</v>
      </c>
      <c r="H13" s="12">
        <v>2049</v>
      </c>
    </row>
    <row r="14" spans="1:8" x14ac:dyDescent="0.4">
      <c r="A14" s="128"/>
      <c r="B14" s="125"/>
      <c r="C14" s="5" t="s">
        <v>37</v>
      </c>
      <c r="D14" s="72">
        <v>77</v>
      </c>
      <c r="E14" s="5" t="s">
        <v>33</v>
      </c>
      <c r="F14" s="5" t="s">
        <v>34</v>
      </c>
      <c r="G14" s="12">
        <v>1863</v>
      </c>
      <c r="H14" s="12">
        <v>2049</v>
      </c>
    </row>
    <row r="15" spans="1:8" x14ac:dyDescent="0.4">
      <c r="A15" s="128"/>
      <c r="B15" s="125"/>
      <c r="C15" s="5" t="s">
        <v>38</v>
      </c>
      <c r="D15" s="72">
        <v>77</v>
      </c>
      <c r="E15" s="5" t="s">
        <v>33</v>
      </c>
      <c r="F15" s="5" t="s">
        <v>34</v>
      </c>
      <c r="G15" s="12">
        <v>1863</v>
      </c>
      <c r="H15" s="12">
        <v>2049</v>
      </c>
    </row>
    <row r="16" spans="1:8" x14ac:dyDescent="0.4">
      <c r="A16" s="128"/>
      <c r="B16" s="125"/>
      <c r="C16" s="5" t="s">
        <v>39</v>
      </c>
      <c r="D16" s="72">
        <v>77</v>
      </c>
      <c r="E16" s="5" t="s">
        <v>33</v>
      </c>
      <c r="F16" s="5" t="s">
        <v>34</v>
      </c>
      <c r="G16" s="12">
        <v>1863</v>
      </c>
      <c r="H16" s="12">
        <v>2049</v>
      </c>
    </row>
    <row r="17" spans="1:8" x14ac:dyDescent="0.4">
      <c r="A17" s="128"/>
      <c r="B17" s="125"/>
      <c r="C17" s="5" t="s">
        <v>40</v>
      </c>
      <c r="D17" s="72">
        <v>179</v>
      </c>
      <c r="E17" s="5" t="s">
        <v>23</v>
      </c>
      <c r="F17" s="5" t="s">
        <v>17</v>
      </c>
      <c r="G17" s="12">
        <v>4331</v>
      </c>
      <c r="H17" s="12">
        <v>4764</v>
      </c>
    </row>
    <row r="18" spans="1:8" ht="14.25" thickBot="1" x14ac:dyDescent="0.45">
      <c r="A18" s="141"/>
      <c r="B18" s="126"/>
      <c r="C18" s="6" t="s">
        <v>42</v>
      </c>
      <c r="D18" s="73">
        <v>259</v>
      </c>
      <c r="E18" s="6" t="s">
        <v>43</v>
      </c>
      <c r="F18" s="6" t="s">
        <v>17</v>
      </c>
      <c r="G18" s="96">
        <v>6267</v>
      </c>
      <c r="H18" s="96">
        <v>6893</v>
      </c>
    </row>
    <row r="19" spans="1:8" x14ac:dyDescent="0.4">
      <c r="A19" s="121" t="s">
        <v>44</v>
      </c>
      <c r="B19" s="124" t="s">
        <v>27</v>
      </c>
      <c r="C19" s="7" t="s">
        <v>45</v>
      </c>
      <c r="D19" s="74">
        <v>134</v>
      </c>
      <c r="E19" s="7" t="s">
        <v>47</v>
      </c>
      <c r="F19" s="7" t="s">
        <v>17</v>
      </c>
      <c r="G19" s="10">
        <v>3242</v>
      </c>
      <c r="H19" s="10">
        <v>3566</v>
      </c>
    </row>
    <row r="20" spans="1:8" x14ac:dyDescent="0.4">
      <c r="A20" s="122"/>
      <c r="B20" s="125"/>
      <c r="C20" s="5" t="s">
        <v>48</v>
      </c>
      <c r="D20" s="72">
        <v>76</v>
      </c>
      <c r="E20" s="5" t="s">
        <v>50</v>
      </c>
      <c r="F20" s="5" t="s">
        <v>34</v>
      </c>
      <c r="G20" s="12">
        <v>1839</v>
      </c>
      <c r="H20" s="12">
        <v>2022</v>
      </c>
    </row>
    <row r="21" spans="1:8" x14ac:dyDescent="0.4">
      <c r="A21" s="122"/>
      <c r="B21" s="125"/>
      <c r="C21" s="5" t="s">
        <v>51</v>
      </c>
      <c r="D21" s="72">
        <v>76</v>
      </c>
      <c r="E21" s="5" t="s">
        <v>50</v>
      </c>
      <c r="F21" s="5" t="s">
        <v>34</v>
      </c>
      <c r="G21" s="12">
        <v>1839</v>
      </c>
      <c r="H21" s="12">
        <v>2022</v>
      </c>
    </row>
    <row r="22" spans="1:8" x14ac:dyDescent="0.4">
      <c r="A22" s="122"/>
      <c r="B22" s="70" t="s">
        <v>53</v>
      </c>
      <c r="C22" s="5" t="s">
        <v>54</v>
      </c>
      <c r="D22" s="72">
        <v>134</v>
      </c>
      <c r="E22" s="5" t="s">
        <v>47</v>
      </c>
      <c r="F22" s="5" t="s">
        <v>17</v>
      </c>
      <c r="G22" s="10">
        <v>3242</v>
      </c>
      <c r="H22" s="10">
        <v>3566</v>
      </c>
    </row>
    <row r="23" spans="1:8" x14ac:dyDescent="0.4">
      <c r="A23" s="122"/>
      <c r="B23" s="70" t="s">
        <v>56</v>
      </c>
      <c r="C23" s="5" t="s">
        <v>57</v>
      </c>
      <c r="D23" s="72">
        <v>134</v>
      </c>
      <c r="E23" s="5" t="s">
        <v>47</v>
      </c>
      <c r="F23" s="5" t="s">
        <v>17</v>
      </c>
      <c r="G23" s="10">
        <v>3242</v>
      </c>
      <c r="H23" s="10">
        <v>3566</v>
      </c>
    </row>
    <row r="24" spans="1:8" x14ac:dyDescent="0.4">
      <c r="A24" s="122"/>
      <c r="B24" s="125" t="s">
        <v>58</v>
      </c>
      <c r="C24" s="5" t="s">
        <v>59</v>
      </c>
      <c r="D24" s="72">
        <v>134</v>
      </c>
      <c r="E24" s="5" t="s">
        <v>47</v>
      </c>
      <c r="F24" s="5" t="s">
        <v>17</v>
      </c>
      <c r="G24" s="10">
        <v>3242</v>
      </c>
      <c r="H24" s="10">
        <v>3566</v>
      </c>
    </row>
    <row r="25" spans="1:8" x14ac:dyDescent="0.4">
      <c r="A25" s="122"/>
      <c r="B25" s="125"/>
      <c r="C25" s="5" t="s">
        <v>60</v>
      </c>
      <c r="D25" s="72">
        <v>76</v>
      </c>
      <c r="E25" s="5" t="s">
        <v>62</v>
      </c>
      <c r="F25" s="5" t="s">
        <v>63</v>
      </c>
      <c r="G25" s="12">
        <v>1839</v>
      </c>
      <c r="H25" s="12">
        <v>2022</v>
      </c>
    </row>
    <row r="26" spans="1:8" ht="14.25" thickBot="1" x14ac:dyDescent="0.45">
      <c r="A26" s="123"/>
      <c r="B26" s="126"/>
      <c r="C26" s="6" t="s">
        <v>64</v>
      </c>
      <c r="D26" s="73">
        <v>76</v>
      </c>
      <c r="E26" s="6" t="s">
        <v>62</v>
      </c>
      <c r="F26" s="6" t="s">
        <v>63</v>
      </c>
      <c r="G26" s="96">
        <v>1839</v>
      </c>
      <c r="H26" s="96">
        <v>2022</v>
      </c>
    </row>
    <row r="27" spans="1:8" x14ac:dyDescent="0.4">
      <c r="A27" s="127" t="s">
        <v>177</v>
      </c>
      <c r="B27" s="129" t="s">
        <v>53</v>
      </c>
      <c r="C27" s="9" t="s">
        <v>66</v>
      </c>
      <c r="D27" s="75">
        <v>68</v>
      </c>
      <c r="E27" s="9" t="s">
        <v>68</v>
      </c>
      <c r="F27" s="9" t="s">
        <v>34</v>
      </c>
      <c r="G27" s="10">
        <v>1645</v>
      </c>
      <c r="H27" s="10">
        <v>1809</v>
      </c>
    </row>
    <row r="28" spans="1:8" x14ac:dyDescent="0.4">
      <c r="A28" s="128"/>
      <c r="B28" s="130"/>
      <c r="C28" s="11" t="s">
        <v>69</v>
      </c>
      <c r="D28" s="76">
        <v>77</v>
      </c>
      <c r="E28" s="11" t="s">
        <v>33</v>
      </c>
      <c r="F28" s="11" t="s">
        <v>34</v>
      </c>
      <c r="G28" s="12">
        <v>1863</v>
      </c>
      <c r="H28" s="12">
        <v>2049</v>
      </c>
    </row>
    <row r="29" spans="1:8" x14ac:dyDescent="0.4">
      <c r="A29" s="128"/>
      <c r="B29" s="130"/>
      <c r="C29" s="11" t="s">
        <v>70</v>
      </c>
      <c r="D29" s="76">
        <v>77</v>
      </c>
      <c r="E29" s="11" t="s">
        <v>33</v>
      </c>
      <c r="F29" s="11" t="s">
        <v>34</v>
      </c>
      <c r="G29" s="12">
        <v>1863</v>
      </c>
      <c r="H29" s="12">
        <v>2049</v>
      </c>
    </row>
    <row r="30" spans="1:8" x14ac:dyDescent="0.4">
      <c r="A30" s="128"/>
      <c r="B30" s="130"/>
      <c r="C30" s="11" t="s">
        <v>71</v>
      </c>
      <c r="D30" s="76">
        <v>77</v>
      </c>
      <c r="E30" s="11" t="s">
        <v>33</v>
      </c>
      <c r="F30" s="11" t="s">
        <v>34</v>
      </c>
      <c r="G30" s="12">
        <v>1863</v>
      </c>
      <c r="H30" s="12">
        <v>2049</v>
      </c>
    </row>
    <row r="31" spans="1:8" x14ac:dyDescent="0.4">
      <c r="A31" s="128"/>
      <c r="B31" s="130"/>
      <c r="C31" s="11" t="s">
        <v>72</v>
      </c>
      <c r="D31" s="76">
        <v>94</v>
      </c>
      <c r="E31" s="11" t="s">
        <v>74</v>
      </c>
      <c r="F31" s="11" t="s">
        <v>34</v>
      </c>
      <c r="G31" s="12">
        <v>2274</v>
      </c>
      <c r="H31" s="12">
        <v>2501</v>
      </c>
    </row>
    <row r="32" spans="1:8" x14ac:dyDescent="0.4">
      <c r="A32" s="128"/>
      <c r="B32" s="130"/>
      <c r="C32" s="11" t="s">
        <v>75</v>
      </c>
      <c r="D32" s="76">
        <v>105</v>
      </c>
      <c r="E32" s="11" t="s">
        <v>77</v>
      </c>
      <c r="F32" s="11" t="s">
        <v>34</v>
      </c>
      <c r="G32" s="12">
        <v>2541</v>
      </c>
      <c r="H32" s="12">
        <v>2795</v>
      </c>
    </row>
    <row r="33" spans="1:8" x14ac:dyDescent="0.4">
      <c r="A33" s="128"/>
      <c r="B33" s="130"/>
      <c r="C33" s="11" t="s">
        <v>78</v>
      </c>
      <c r="D33" s="76">
        <v>105</v>
      </c>
      <c r="E33" s="11" t="s">
        <v>77</v>
      </c>
      <c r="F33" s="11" t="s">
        <v>34</v>
      </c>
      <c r="G33" s="12">
        <v>2541</v>
      </c>
      <c r="H33" s="12">
        <v>2795</v>
      </c>
    </row>
    <row r="34" spans="1:8" x14ac:dyDescent="0.4">
      <c r="A34" s="128"/>
      <c r="B34" s="130"/>
      <c r="C34" s="11" t="s">
        <v>80</v>
      </c>
      <c r="D34" s="76">
        <v>105</v>
      </c>
      <c r="E34" s="11" t="s">
        <v>77</v>
      </c>
      <c r="F34" s="11" t="s">
        <v>34</v>
      </c>
      <c r="G34" s="12">
        <v>2541</v>
      </c>
      <c r="H34" s="12">
        <v>2795</v>
      </c>
    </row>
    <row r="35" spans="1:8" x14ac:dyDescent="0.4">
      <c r="A35" s="128"/>
      <c r="B35" s="130" t="s">
        <v>56</v>
      </c>
      <c r="C35" s="11" t="s">
        <v>81</v>
      </c>
      <c r="D35" s="76">
        <v>94</v>
      </c>
      <c r="E35" s="11" t="s">
        <v>74</v>
      </c>
      <c r="F35" s="11" t="s">
        <v>34</v>
      </c>
      <c r="G35" s="12">
        <v>2274</v>
      </c>
      <c r="H35" s="12">
        <v>2501</v>
      </c>
    </row>
    <row r="36" spans="1:8" x14ac:dyDescent="0.4">
      <c r="A36" s="128"/>
      <c r="B36" s="130"/>
      <c r="C36" s="11" t="s">
        <v>83</v>
      </c>
      <c r="D36" s="76">
        <v>105</v>
      </c>
      <c r="E36" s="11" t="s">
        <v>77</v>
      </c>
      <c r="F36" s="11" t="s">
        <v>34</v>
      </c>
      <c r="G36" s="12">
        <v>2541</v>
      </c>
      <c r="H36" s="12">
        <v>2795</v>
      </c>
    </row>
    <row r="37" spans="1:8" x14ac:dyDescent="0.4">
      <c r="A37" s="128"/>
      <c r="B37" s="130"/>
      <c r="C37" s="11" t="s">
        <v>85</v>
      </c>
      <c r="D37" s="76">
        <v>105</v>
      </c>
      <c r="E37" s="11" t="s">
        <v>77</v>
      </c>
      <c r="F37" s="11" t="s">
        <v>34</v>
      </c>
      <c r="G37" s="12">
        <v>2541</v>
      </c>
      <c r="H37" s="12">
        <v>2795</v>
      </c>
    </row>
    <row r="38" spans="1:8" ht="14.25" thickBot="1" x14ac:dyDescent="0.45">
      <c r="A38" s="128"/>
      <c r="B38" s="131"/>
      <c r="C38" s="13" t="s">
        <v>86</v>
      </c>
      <c r="D38" s="77">
        <v>105</v>
      </c>
      <c r="E38" s="13" t="s">
        <v>77</v>
      </c>
      <c r="F38" s="13" t="s">
        <v>34</v>
      </c>
      <c r="G38" s="96">
        <v>2541</v>
      </c>
      <c r="H38" s="96">
        <v>2795</v>
      </c>
    </row>
    <row r="39" spans="1:8" x14ac:dyDescent="0.4">
      <c r="A39" s="116" t="s">
        <v>87</v>
      </c>
      <c r="B39" s="14" t="s">
        <v>27</v>
      </c>
      <c r="C39" s="15" t="s">
        <v>88</v>
      </c>
      <c r="D39" s="78">
        <v>254</v>
      </c>
      <c r="E39" s="15" t="s">
        <v>90</v>
      </c>
      <c r="F39" s="15" t="s">
        <v>17</v>
      </c>
      <c r="G39" s="10">
        <v>6146</v>
      </c>
      <c r="H39" s="10">
        <v>6760</v>
      </c>
    </row>
    <row r="40" spans="1:8" x14ac:dyDescent="0.4">
      <c r="A40" s="117"/>
      <c r="B40" s="119" t="s">
        <v>53</v>
      </c>
      <c r="C40" s="16" t="s">
        <v>91</v>
      </c>
      <c r="D40" s="79">
        <v>205</v>
      </c>
      <c r="E40" s="16" t="s">
        <v>93</v>
      </c>
      <c r="F40" s="16" t="s">
        <v>63</v>
      </c>
      <c r="G40" s="12">
        <v>4961</v>
      </c>
      <c r="H40" s="12">
        <v>5457</v>
      </c>
    </row>
    <row r="41" spans="1:8" x14ac:dyDescent="0.4">
      <c r="A41" s="117"/>
      <c r="B41" s="119"/>
      <c r="C41" s="16" t="s">
        <v>94</v>
      </c>
      <c r="D41" s="79">
        <v>154</v>
      </c>
      <c r="E41" s="16" t="s">
        <v>47</v>
      </c>
      <c r="F41" s="16" t="s">
        <v>17</v>
      </c>
      <c r="G41" s="12">
        <v>3726</v>
      </c>
      <c r="H41" s="12">
        <v>4098</v>
      </c>
    </row>
    <row r="42" spans="1:8" x14ac:dyDescent="0.4">
      <c r="A42" s="117"/>
      <c r="B42" s="119"/>
      <c r="C42" s="16" t="s">
        <v>96</v>
      </c>
      <c r="D42" s="79">
        <v>100</v>
      </c>
      <c r="E42" s="16" t="s">
        <v>98</v>
      </c>
      <c r="F42" s="16" t="s">
        <v>63</v>
      </c>
      <c r="G42" s="12">
        <v>2420</v>
      </c>
      <c r="H42" s="12">
        <v>2662</v>
      </c>
    </row>
    <row r="43" spans="1:8" x14ac:dyDescent="0.4">
      <c r="A43" s="117"/>
      <c r="B43" s="119" t="s">
        <v>56</v>
      </c>
      <c r="C43" s="16" t="s">
        <v>99</v>
      </c>
      <c r="D43" s="79">
        <v>205</v>
      </c>
      <c r="E43" s="16" t="s">
        <v>93</v>
      </c>
      <c r="F43" s="16" t="s">
        <v>63</v>
      </c>
      <c r="G43" s="12">
        <v>4961</v>
      </c>
      <c r="H43" s="12">
        <v>5457</v>
      </c>
    </row>
    <row r="44" spans="1:8" x14ac:dyDescent="0.4">
      <c r="A44" s="117"/>
      <c r="B44" s="119"/>
      <c r="C44" s="16" t="s">
        <v>100</v>
      </c>
      <c r="D44" s="79">
        <v>154</v>
      </c>
      <c r="E44" s="16" t="s">
        <v>47</v>
      </c>
      <c r="F44" s="16" t="s">
        <v>63</v>
      </c>
      <c r="G44" s="12">
        <v>3726</v>
      </c>
      <c r="H44" s="12">
        <v>4098</v>
      </c>
    </row>
    <row r="45" spans="1:8" x14ac:dyDescent="0.4">
      <c r="A45" s="117"/>
      <c r="B45" s="119"/>
      <c r="C45" s="16" t="s">
        <v>101</v>
      </c>
      <c r="D45" s="79">
        <v>100</v>
      </c>
      <c r="E45" s="16" t="s">
        <v>98</v>
      </c>
      <c r="F45" s="16" t="s">
        <v>63</v>
      </c>
      <c r="G45" s="12">
        <v>2420</v>
      </c>
      <c r="H45" s="12">
        <v>2662</v>
      </c>
    </row>
    <row r="46" spans="1:8" x14ac:dyDescent="0.4">
      <c r="A46" s="117"/>
      <c r="B46" s="119" t="s">
        <v>103</v>
      </c>
      <c r="C46" s="16" t="s">
        <v>104</v>
      </c>
      <c r="D46" s="79">
        <v>208</v>
      </c>
      <c r="E46" s="16" t="s">
        <v>93</v>
      </c>
      <c r="F46" s="16" t="s">
        <v>63</v>
      </c>
      <c r="G46" s="12">
        <v>5033</v>
      </c>
      <c r="H46" s="12">
        <v>5536</v>
      </c>
    </row>
    <row r="47" spans="1:8" x14ac:dyDescent="0.4">
      <c r="A47" s="117"/>
      <c r="B47" s="119"/>
      <c r="C47" s="16" t="s">
        <v>106</v>
      </c>
      <c r="D47" s="79">
        <v>76</v>
      </c>
      <c r="E47" s="16" t="s">
        <v>107</v>
      </c>
      <c r="F47" s="16" t="s">
        <v>34</v>
      </c>
      <c r="G47" s="12">
        <v>1839</v>
      </c>
      <c r="H47" s="12">
        <v>2022</v>
      </c>
    </row>
    <row r="48" spans="1:8" ht="14.25" thickBot="1" x14ac:dyDescent="0.45">
      <c r="A48" s="118"/>
      <c r="B48" s="120"/>
      <c r="C48" s="17" t="s">
        <v>108</v>
      </c>
      <c r="D48" s="80">
        <v>96</v>
      </c>
      <c r="E48" s="17" t="s">
        <v>74</v>
      </c>
      <c r="F48" s="17" t="s">
        <v>34</v>
      </c>
      <c r="G48" s="96">
        <v>2323</v>
      </c>
      <c r="H48" s="96">
        <v>2555</v>
      </c>
    </row>
    <row r="49" spans="1:8" x14ac:dyDescent="0.4">
      <c r="A49" s="121" t="s">
        <v>110</v>
      </c>
      <c r="B49" s="124" t="s">
        <v>27</v>
      </c>
      <c r="C49" s="4" t="s">
        <v>111</v>
      </c>
      <c r="D49" s="71">
        <v>78</v>
      </c>
      <c r="E49" s="4" t="s">
        <v>33</v>
      </c>
      <c r="F49" s="4" t="s">
        <v>34</v>
      </c>
      <c r="G49" s="10">
        <v>1887</v>
      </c>
      <c r="H49" s="10">
        <v>2075</v>
      </c>
    </row>
    <row r="50" spans="1:8" x14ac:dyDescent="0.4">
      <c r="A50" s="122"/>
      <c r="B50" s="125"/>
      <c r="C50" s="5" t="s">
        <v>113</v>
      </c>
      <c r="D50" s="72">
        <v>78</v>
      </c>
      <c r="E50" s="5" t="s">
        <v>33</v>
      </c>
      <c r="F50" s="5" t="s">
        <v>34</v>
      </c>
      <c r="G50" s="10">
        <v>1887</v>
      </c>
      <c r="H50" s="10">
        <v>2075</v>
      </c>
    </row>
    <row r="51" spans="1:8" x14ac:dyDescent="0.4">
      <c r="A51" s="122"/>
      <c r="B51" s="125" t="s">
        <v>53</v>
      </c>
      <c r="C51" s="5" t="s">
        <v>114</v>
      </c>
      <c r="D51" s="72">
        <v>78</v>
      </c>
      <c r="E51" s="5" t="s">
        <v>33</v>
      </c>
      <c r="F51" s="5" t="s">
        <v>34</v>
      </c>
      <c r="G51" s="10">
        <v>1887</v>
      </c>
      <c r="H51" s="10">
        <v>2075</v>
      </c>
    </row>
    <row r="52" spans="1:8" x14ac:dyDescent="0.4">
      <c r="A52" s="122"/>
      <c r="B52" s="125"/>
      <c r="C52" s="5" t="s">
        <v>115</v>
      </c>
      <c r="D52" s="72">
        <v>78</v>
      </c>
      <c r="E52" s="5" t="s">
        <v>33</v>
      </c>
      <c r="F52" s="5" t="s">
        <v>34</v>
      </c>
      <c r="G52" s="10">
        <v>1887</v>
      </c>
      <c r="H52" s="10">
        <v>2075</v>
      </c>
    </row>
    <row r="53" spans="1:8" ht="14.25" thickBot="1" x14ac:dyDescent="0.45">
      <c r="A53" s="123"/>
      <c r="B53" s="126"/>
      <c r="C53" s="18" t="s">
        <v>116</v>
      </c>
      <c r="D53" s="81">
        <v>78</v>
      </c>
      <c r="E53" s="18" t="s">
        <v>33</v>
      </c>
      <c r="F53" s="18" t="s">
        <v>34</v>
      </c>
      <c r="G53" s="96">
        <v>1887</v>
      </c>
      <c r="H53" s="96">
        <v>2075</v>
      </c>
    </row>
    <row r="54" spans="1:8" ht="14.25" thickBot="1" x14ac:dyDescent="0.45">
      <c r="A54" s="19" t="s">
        <v>117</v>
      </c>
      <c r="B54" s="20" t="s">
        <v>53</v>
      </c>
      <c r="C54" s="21" t="s">
        <v>118</v>
      </c>
      <c r="D54" s="82">
        <v>135</v>
      </c>
      <c r="E54" s="21" t="s">
        <v>120</v>
      </c>
      <c r="F54" s="21" t="s">
        <v>34</v>
      </c>
      <c r="G54" s="97">
        <v>3267</v>
      </c>
      <c r="H54" s="97">
        <v>3593</v>
      </c>
    </row>
  </sheetData>
  <mergeCells count="27">
    <mergeCell ref="C1:C5"/>
    <mergeCell ref="D1:D5"/>
    <mergeCell ref="E1:E5"/>
    <mergeCell ref="F1:F5"/>
    <mergeCell ref="A6:A18"/>
    <mergeCell ref="B6:B9"/>
    <mergeCell ref="B10:B18"/>
    <mergeCell ref="A1:A5"/>
    <mergeCell ref="B1:B5"/>
    <mergeCell ref="G1:H1"/>
    <mergeCell ref="G2:H2"/>
    <mergeCell ref="G3:H3"/>
    <mergeCell ref="G4:G5"/>
    <mergeCell ref="H4:H5"/>
    <mergeCell ref="A19:A26"/>
    <mergeCell ref="B19:B21"/>
    <mergeCell ref="B24:B26"/>
    <mergeCell ref="A27:A38"/>
    <mergeCell ref="B27:B34"/>
    <mergeCell ref="B35:B38"/>
    <mergeCell ref="A39:A48"/>
    <mergeCell ref="B40:B42"/>
    <mergeCell ref="B43:B45"/>
    <mergeCell ref="B46:B48"/>
    <mergeCell ref="A49:A53"/>
    <mergeCell ref="B49:B50"/>
    <mergeCell ref="B51:B53"/>
  </mergeCells>
  <phoneticPr fontId="18"/>
  <pageMargins left="0.78740157480314965" right="0.78740157480314965" top="0.78740157480314965" bottom="0.39370078740157483" header="0.51181102362204722" footer="0.51181102362204722"/>
  <pageSetup paperSize="9" scale="97" orientation="portrait" horizontalDpi="300" verticalDpi="300" r:id="rId1"/>
  <headerFooter alignWithMargins="0">
    <oddHeader>&amp;L&amp;14&amp;A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H54"/>
  <sheetViews>
    <sheetView workbookViewId="0">
      <pane xSplit="2" ySplit="5" topLeftCell="C21" activePane="bottomRight" state="frozen"/>
      <selection pane="topRight" activeCell="C1" sqref="C1"/>
      <selection pane="bottomLeft" activeCell="A6" sqref="A6"/>
      <selection pane="bottomRight" activeCell="G37" sqref="G37"/>
    </sheetView>
  </sheetViews>
  <sheetFormatPr defaultRowHeight="13.5" x14ac:dyDescent="0.4"/>
  <cols>
    <col min="1" max="7" width="9" style="1"/>
    <col min="8" max="8" width="8.75" style="1" customWidth="1"/>
    <col min="9" max="263" width="9" style="1"/>
    <col min="264" max="264" width="8.75" style="1" customWidth="1"/>
    <col min="265" max="519" width="9" style="1"/>
    <col min="520" max="520" width="8.75" style="1" customWidth="1"/>
    <col min="521" max="775" width="9" style="1"/>
    <col min="776" max="776" width="8.75" style="1" customWidth="1"/>
    <col min="777" max="1031" width="9" style="1"/>
    <col min="1032" max="1032" width="8.75" style="1" customWidth="1"/>
    <col min="1033" max="1287" width="9" style="1"/>
    <col min="1288" max="1288" width="8.75" style="1" customWidth="1"/>
    <col min="1289" max="1543" width="9" style="1"/>
    <col min="1544" max="1544" width="8.75" style="1" customWidth="1"/>
    <col min="1545" max="1799" width="9" style="1"/>
    <col min="1800" max="1800" width="8.75" style="1" customWidth="1"/>
    <col min="1801" max="2055" width="9" style="1"/>
    <col min="2056" max="2056" width="8.75" style="1" customWidth="1"/>
    <col min="2057" max="2311" width="9" style="1"/>
    <col min="2312" max="2312" width="8.75" style="1" customWidth="1"/>
    <col min="2313" max="2567" width="9" style="1"/>
    <col min="2568" max="2568" width="8.75" style="1" customWidth="1"/>
    <col min="2569" max="2823" width="9" style="1"/>
    <col min="2824" max="2824" width="8.75" style="1" customWidth="1"/>
    <col min="2825" max="3079" width="9" style="1"/>
    <col min="3080" max="3080" width="8.75" style="1" customWidth="1"/>
    <col min="3081" max="3335" width="9" style="1"/>
    <col min="3336" max="3336" width="8.75" style="1" customWidth="1"/>
    <col min="3337" max="3591" width="9" style="1"/>
    <col min="3592" max="3592" width="8.75" style="1" customWidth="1"/>
    <col min="3593" max="3847" width="9" style="1"/>
    <col min="3848" max="3848" width="8.75" style="1" customWidth="1"/>
    <col min="3849" max="4103" width="9" style="1"/>
    <col min="4104" max="4104" width="8.75" style="1" customWidth="1"/>
    <col min="4105" max="4359" width="9" style="1"/>
    <col min="4360" max="4360" width="8.75" style="1" customWidth="1"/>
    <col min="4361" max="4615" width="9" style="1"/>
    <col min="4616" max="4616" width="8.75" style="1" customWidth="1"/>
    <col min="4617" max="4871" width="9" style="1"/>
    <col min="4872" max="4872" width="8.75" style="1" customWidth="1"/>
    <col min="4873" max="5127" width="9" style="1"/>
    <col min="5128" max="5128" width="8.75" style="1" customWidth="1"/>
    <col min="5129" max="5383" width="9" style="1"/>
    <col min="5384" max="5384" width="8.75" style="1" customWidth="1"/>
    <col min="5385" max="5639" width="9" style="1"/>
    <col min="5640" max="5640" width="8.75" style="1" customWidth="1"/>
    <col min="5641" max="5895" width="9" style="1"/>
    <col min="5896" max="5896" width="8.75" style="1" customWidth="1"/>
    <col min="5897" max="6151" width="9" style="1"/>
    <col min="6152" max="6152" width="8.75" style="1" customWidth="1"/>
    <col min="6153" max="6407" width="9" style="1"/>
    <col min="6408" max="6408" width="8.75" style="1" customWidth="1"/>
    <col min="6409" max="6663" width="9" style="1"/>
    <col min="6664" max="6664" width="8.75" style="1" customWidth="1"/>
    <col min="6665" max="6919" width="9" style="1"/>
    <col min="6920" max="6920" width="8.75" style="1" customWidth="1"/>
    <col min="6921" max="7175" width="9" style="1"/>
    <col min="7176" max="7176" width="8.75" style="1" customWidth="1"/>
    <col min="7177" max="7431" width="9" style="1"/>
    <col min="7432" max="7432" width="8.75" style="1" customWidth="1"/>
    <col min="7433" max="7687" width="9" style="1"/>
    <col min="7688" max="7688" width="8.75" style="1" customWidth="1"/>
    <col min="7689" max="7943" width="9" style="1"/>
    <col min="7944" max="7944" width="8.75" style="1" customWidth="1"/>
    <col min="7945" max="8199" width="9" style="1"/>
    <col min="8200" max="8200" width="8.75" style="1" customWidth="1"/>
    <col min="8201" max="8455" width="9" style="1"/>
    <col min="8456" max="8456" width="8.75" style="1" customWidth="1"/>
    <col min="8457" max="8711" width="9" style="1"/>
    <col min="8712" max="8712" width="8.75" style="1" customWidth="1"/>
    <col min="8713" max="8967" width="9" style="1"/>
    <col min="8968" max="8968" width="8.75" style="1" customWidth="1"/>
    <col min="8969" max="9223" width="9" style="1"/>
    <col min="9224" max="9224" width="8.75" style="1" customWidth="1"/>
    <col min="9225" max="9479" width="9" style="1"/>
    <col min="9480" max="9480" width="8.75" style="1" customWidth="1"/>
    <col min="9481" max="9735" width="9" style="1"/>
    <col min="9736" max="9736" width="8.75" style="1" customWidth="1"/>
    <col min="9737" max="9991" width="9" style="1"/>
    <col min="9992" max="9992" width="8.75" style="1" customWidth="1"/>
    <col min="9993" max="10247" width="9" style="1"/>
    <col min="10248" max="10248" width="8.75" style="1" customWidth="1"/>
    <col min="10249" max="10503" width="9" style="1"/>
    <col min="10504" max="10504" width="8.75" style="1" customWidth="1"/>
    <col min="10505" max="10759" width="9" style="1"/>
    <col min="10760" max="10760" width="8.75" style="1" customWidth="1"/>
    <col min="10761" max="11015" width="9" style="1"/>
    <col min="11016" max="11016" width="8.75" style="1" customWidth="1"/>
    <col min="11017" max="11271" width="9" style="1"/>
    <col min="11272" max="11272" width="8.75" style="1" customWidth="1"/>
    <col min="11273" max="11527" width="9" style="1"/>
    <col min="11528" max="11528" width="8.75" style="1" customWidth="1"/>
    <col min="11529" max="11783" width="9" style="1"/>
    <col min="11784" max="11784" width="8.75" style="1" customWidth="1"/>
    <col min="11785" max="12039" width="9" style="1"/>
    <col min="12040" max="12040" width="8.75" style="1" customWidth="1"/>
    <col min="12041" max="12295" width="9" style="1"/>
    <col min="12296" max="12296" width="8.75" style="1" customWidth="1"/>
    <col min="12297" max="12551" width="9" style="1"/>
    <col min="12552" max="12552" width="8.75" style="1" customWidth="1"/>
    <col min="12553" max="12807" width="9" style="1"/>
    <col min="12808" max="12808" width="8.75" style="1" customWidth="1"/>
    <col min="12809" max="13063" width="9" style="1"/>
    <col min="13064" max="13064" width="8.75" style="1" customWidth="1"/>
    <col min="13065" max="13319" width="9" style="1"/>
    <col min="13320" max="13320" width="8.75" style="1" customWidth="1"/>
    <col min="13321" max="13575" width="9" style="1"/>
    <col min="13576" max="13576" width="8.75" style="1" customWidth="1"/>
    <col min="13577" max="13831" width="9" style="1"/>
    <col min="13832" max="13832" width="8.75" style="1" customWidth="1"/>
    <col min="13833" max="14087" width="9" style="1"/>
    <col min="14088" max="14088" width="8.75" style="1" customWidth="1"/>
    <col min="14089" max="14343" width="9" style="1"/>
    <col min="14344" max="14344" width="8.75" style="1" customWidth="1"/>
    <col min="14345" max="14599" width="9" style="1"/>
    <col min="14600" max="14600" width="8.75" style="1" customWidth="1"/>
    <col min="14601" max="14855" width="9" style="1"/>
    <col min="14856" max="14856" width="8.75" style="1" customWidth="1"/>
    <col min="14857" max="15111" width="9" style="1"/>
    <col min="15112" max="15112" width="8.75" style="1" customWidth="1"/>
    <col min="15113" max="15367" width="9" style="1"/>
    <col min="15368" max="15368" width="8.75" style="1" customWidth="1"/>
    <col min="15369" max="15623" width="9" style="1"/>
    <col min="15624" max="15624" width="8.75" style="1" customWidth="1"/>
    <col min="15625" max="15879" width="9" style="1"/>
    <col min="15880" max="15880" width="8.75" style="1" customWidth="1"/>
    <col min="15881" max="16135" width="9" style="1"/>
    <col min="16136" max="16136" width="8.75" style="1" customWidth="1"/>
    <col min="16137" max="16384" width="9" style="1"/>
  </cols>
  <sheetData>
    <row r="1" spans="1:8" ht="13.5" customHeight="1" x14ac:dyDescent="0.4">
      <c r="A1" s="138" t="s">
        <v>0</v>
      </c>
      <c r="B1" s="138" t="s">
        <v>1</v>
      </c>
      <c r="C1" s="138" t="s">
        <v>2</v>
      </c>
      <c r="D1" s="138" t="s">
        <v>3</v>
      </c>
      <c r="E1" s="138" t="s">
        <v>4</v>
      </c>
      <c r="F1" s="138" t="s">
        <v>5</v>
      </c>
      <c r="G1" s="132" t="s">
        <v>6</v>
      </c>
      <c r="H1" s="133"/>
    </row>
    <row r="2" spans="1:8" ht="13.5" customHeight="1" x14ac:dyDescent="0.4">
      <c r="A2" s="140"/>
      <c r="B2" s="140"/>
      <c r="C2" s="140"/>
      <c r="D2" s="140"/>
      <c r="E2" s="140"/>
      <c r="F2" s="140"/>
      <c r="G2" s="134" t="s">
        <v>7</v>
      </c>
      <c r="H2" s="135"/>
    </row>
    <row r="3" spans="1:8" ht="14.25" customHeight="1" thickBot="1" x14ac:dyDescent="0.45">
      <c r="A3" s="140"/>
      <c r="B3" s="140"/>
      <c r="C3" s="140"/>
      <c r="D3" s="140"/>
      <c r="E3" s="140"/>
      <c r="F3" s="140"/>
      <c r="G3" s="136" t="s">
        <v>8</v>
      </c>
      <c r="H3" s="137"/>
    </row>
    <row r="4" spans="1:8" x14ac:dyDescent="0.4">
      <c r="A4" s="140"/>
      <c r="B4" s="140"/>
      <c r="C4" s="140"/>
      <c r="D4" s="140"/>
      <c r="E4" s="140"/>
      <c r="F4" s="140"/>
      <c r="G4" s="138" t="s">
        <v>9</v>
      </c>
      <c r="H4" s="2" t="s">
        <v>10</v>
      </c>
    </row>
    <row r="5" spans="1:8" ht="14.25" thickBot="1" x14ac:dyDescent="0.45">
      <c r="A5" s="139"/>
      <c r="B5" s="139"/>
      <c r="C5" s="139"/>
      <c r="D5" s="139"/>
      <c r="E5" s="139"/>
      <c r="F5" s="139"/>
      <c r="G5" s="139"/>
      <c r="H5" s="3" t="s">
        <v>11</v>
      </c>
    </row>
    <row r="6" spans="1:8" ht="15.75" x14ac:dyDescent="0.4">
      <c r="A6" s="127" t="s">
        <v>12</v>
      </c>
      <c r="B6" s="124" t="s">
        <v>13</v>
      </c>
      <c r="C6" s="4" t="s">
        <v>14</v>
      </c>
      <c r="D6" s="4" t="s">
        <v>15</v>
      </c>
      <c r="E6" s="4" t="s">
        <v>16</v>
      </c>
      <c r="F6" s="4" t="s">
        <v>17</v>
      </c>
      <c r="G6" s="12">
        <v>2637</v>
      </c>
      <c r="H6" s="12">
        <v>2900</v>
      </c>
    </row>
    <row r="7" spans="1:8" ht="15.75" x14ac:dyDescent="0.4">
      <c r="A7" s="128"/>
      <c r="B7" s="125"/>
      <c r="C7" s="5" t="s">
        <v>18</v>
      </c>
      <c r="D7" s="5" t="s">
        <v>19</v>
      </c>
      <c r="E7" s="5" t="s">
        <v>20</v>
      </c>
      <c r="F7" s="5" t="s">
        <v>17</v>
      </c>
      <c r="G7" s="12">
        <v>2662</v>
      </c>
      <c r="H7" s="12">
        <v>2928</v>
      </c>
    </row>
    <row r="8" spans="1:8" ht="15.75" x14ac:dyDescent="0.4">
      <c r="A8" s="128"/>
      <c r="B8" s="125"/>
      <c r="C8" s="5" t="s">
        <v>21</v>
      </c>
      <c r="D8" s="5" t="s">
        <v>22</v>
      </c>
      <c r="E8" s="5" t="s">
        <v>23</v>
      </c>
      <c r="F8" s="5" t="s">
        <v>17</v>
      </c>
      <c r="G8" s="12">
        <v>4331</v>
      </c>
      <c r="H8" s="12">
        <v>4764</v>
      </c>
    </row>
    <row r="9" spans="1:8" ht="15.75" x14ac:dyDescent="0.4">
      <c r="A9" s="128"/>
      <c r="B9" s="125"/>
      <c r="C9" s="5" t="s">
        <v>24</v>
      </c>
      <c r="D9" s="5" t="s">
        <v>25</v>
      </c>
      <c r="E9" s="5" t="s">
        <v>26</v>
      </c>
      <c r="F9" s="5" t="s">
        <v>17</v>
      </c>
      <c r="G9" s="12">
        <v>6267</v>
      </c>
      <c r="H9" s="12">
        <v>6893</v>
      </c>
    </row>
    <row r="10" spans="1:8" ht="15.75" x14ac:dyDescent="0.4">
      <c r="A10" s="128"/>
      <c r="B10" s="125" t="s">
        <v>27</v>
      </c>
      <c r="C10" s="5" t="s">
        <v>28</v>
      </c>
      <c r="D10" s="5" t="s">
        <v>15</v>
      </c>
      <c r="E10" s="5" t="s">
        <v>29</v>
      </c>
      <c r="F10" s="5" t="s">
        <v>17</v>
      </c>
      <c r="G10" s="12">
        <v>2637</v>
      </c>
      <c r="H10" s="12">
        <v>2900</v>
      </c>
    </row>
    <row r="11" spans="1:8" ht="15.75" x14ac:dyDescent="0.4">
      <c r="A11" s="128"/>
      <c r="B11" s="125"/>
      <c r="C11" s="5" t="s">
        <v>30</v>
      </c>
      <c r="D11" s="5" t="s">
        <v>19</v>
      </c>
      <c r="E11" s="5" t="s">
        <v>16</v>
      </c>
      <c r="F11" s="5" t="s">
        <v>17</v>
      </c>
      <c r="G11" s="12">
        <v>2662</v>
      </c>
      <c r="H11" s="12">
        <v>2928</v>
      </c>
    </row>
    <row r="12" spans="1:8" ht="15.75" x14ac:dyDescent="0.4">
      <c r="A12" s="128"/>
      <c r="B12" s="125"/>
      <c r="C12" s="5" t="s">
        <v>31</v>
      </c>
      <c r="D12" s="5" t="s">
        <v>32</v>
      </c>
      <c r="E12" s="5" t="s">
        <v>33</v>
      </c>
      <c r="F12" s="5" t="s">
        <v>34</v>
      </c>
      <c r="G12" s="12">
        <v>1863</v>
      </c>
      <c r="H12" s="12">
        <v>2049</v>
      </c>
    </row>
    <row r="13" spans="1:8" ht="15.75" x14ac:dyDescent="0.4">
      <c r="A13" s="128"/>
      <c r="B13" s="125"/>
      <c r="C13" s="5" t="s">
        <v>35</v>
      </c>
      <c r="D13" s="5" t="s">
        <v>36</v>
      </c>
      <c r="E13" s="5" t="s">
        <v>33</v>
      </c>
      <c r="F13" s="5" t="s">
        <v>34</v>
      </c>
      <c r="G13" s="12">
        <v>1863</v>
      </c>
      <c r="H13" s="12">
        <v>2049</v>
      </c>
    </row>
    <row r="14" spans="1:8" ht="15.75" x14ac:dyDescent="0.4">
      <c r="A14" s="128"/>
      <c r="B14" s="125"/>
      <c r="C14" s="5" t="s">
        <v>37</v>
      </c>
      <c r="D14" s="5" t="s">
        <v>36</v>
      </c>
      <c r="E14" s="5" t="s">
        <v>33</v>
      </c>
      <c r="F14" s="5" t="s">
        <v>34</v>
      </c>
      <c r="G14" s="12">
        <v>1863</v>
      </c>
      <c r="H14" s="12">
        <v>2049</v>
      </c>
    </row>
    <row r="15" spans="1:8" ht="15.75" x14ac:dyDescent="0.4">
      <c r="A15" s="128"/>
      <c r="B15" s="125"/>
      <c r="C15" s="5" t="s">
        <v>38</v>
      </c>
      <c r="D15" s="5" t="s">
        <v>32</v>
      </c>
      <c r="E15" s="5" t="s">
        <v>33</v>
      </c>
      <c r="F15" s="5" t="s">
        <v>34</v>
      </c>
      <c r="G15" s="12">
        <v>1863</v>
      </c>
      <c r="H15" s="12">
        <v>2049</v>
      </c>
    </row>
    <row r="16" spans="1:8" ht="15.75" x14ac:dyDescent="0.4">
      <c r="A16" s="128"/>
      <c r="B16" s="125"/>
      <c r="C16" s="5" t="s">
        <v>39</v>
      </c>
      <c r="D16" s="5" t="s">
        <v>36</v>
      </c>
      <c r="E16" s="5" t="s">
        <v>33</v>
      </c>
      <c r="F16" s="5" t="s">
        <v>34</v>
      </c>
      <c r="G16" s="12">
        <v>1863</v>
      </c>
      <c r="H16" s="12">
        <v>2049</v>
      </c>
    </row>
    <row r="17" spans="1:8" ht="15.75" x14ac:dyDescent="0.4">
      <c r="A17" s="128"/>
      <c r="B17" s="125"/>
      <c r="C17" s="5" t="s">
        <v>40</v>
      </c>
      <c r="D17" s="5" t="s">
        <v>41</v>
      </c>
      <c r="E17" s="5" t="s">
        <v>23</v>
      </c>
      <c r="F17" s="5" t="s">
        <v>17</v>
      </c>
      <c r="G17" s="12">
        <v>4331</v>
      </c>
      <c r="H17" s="12">
        <v>4764</v>
      </c>
    </row>
    <row r="18" spans="1:8" ht="16.5" thickBot="1" x14ac:dyDescent="0.45">
      <c r="A18" s="141"/>
      <c r="B18" s="126"/>
      <c r="C18" s="6" t="s">
        <v>42</v>
      </c>
      <c r="D18" s="6" t="s">
        <v>25</v>
      </c>
      <c r="E18" s="6" t="s">
        <v>43</v>
      </c>
      <c r="F18" s="6" t="s">
        <v>17</v>
      </c>
      <c r="G18" s="96">
        <v>6267</v>
      </c>
      <c r="H18" s="96">
        <v>6893</v>
      </c>
    </row>
    <row r="19" spans="1:8" ht="15.75" x14ac:dyDescent="0.4">
      <c r="A19" s="121" t="s">
        <v>44</v>
      </c>
      <c r="B19" s="124" t="s">
        <v>27</v>
      </c>
      <c r="C19" s="7" t="s">
        <v>45</v>
      </c>
      <c r="D19" s="7" t="s">
        <v>46</v>
      </c>
      <c r="E19" s="7" t="s">
        <v>47</v>
      </c>
      <c r="F19" s="7" t="s">
        <v>17</v>
      </c>
      <c r="G19" s="10">
        <v>3242</v>
      </c>
      <c r="H19" s="10">
        <v>3566</v>
      </c>
    </row>
    <row r="20" spans="1:8" ht="15.75" x14ac:dyDescent="0.4">
      <c r="A20" s="122"/>
      <c r="B20" s="125"/>
      <c r="C20" s="5" t="s">
        <v>48</v>
      </c>
      <c r="D20" s="5" t="s">
        <v>49</v>
      </c>
      <c r="E20" s="5" t="s">
        <v>50</v>
      </c>
      <c r="F20" s="5" t="s">
        <v>34</v>
      </c>
      <c r="G20" s="12">
        <v>1839</v>
      </c>
      <c r="H20" s="12">
        <v>2022</v>
      </c>
    </row>
    <row r="21" spans="1:8" ht="15.75" x14ac:dyDescent="0.4">
      <c r="A21" s="122"/>
      <c r="B21" s="125"/>
      <c r="C21" s="5" t="s">
        <v>51</v>
      </c>
      <c r="D21" s="5" t="s">
        <v>52</v>
      </c>
      <c r="E21" s="5" t="s">
        <v>50</v>
      </c>
      <c r="F21" s="5" t="s">
        <v>34</v>
      </c>
      <c r="G21" s="12">
        <v>1839</v>
      </c>
      <c r="H21" s="12">
        <v>2022</v>
      </c>
    </row>
    <row r="22" spans="1:8" ht="15.75" x14ac:dyDescent="0.4">
      <c r="A22" s="122"/>
      <c r="B22" s="8" t="s">
        <v>53</v>
      </c>
      <c r="C22" s="5" t="s">
        <v>54</v>
      </c>
      <c r="D22" s="5" t="s">
        <v>55</v>
      </c>
      <c r="E22" s="5" t="s">
        <v>47</v>
      </c>
      <c r="F22" s="5" t="s">
        <v>17</v>
      </c>
      <c r="G22" s="10">
        <v>3242</v>
      </c>
      <c r="H22" s="10">
        <v>3566</v>
      </c>
    </row>
    <row r="23" spans="1:8" ht="15.75" x14ac:dyDescent="0.4">
      <c r="A23" s="122"/>
      <c r="B23" s="8" t="s">
        <v>56</v>
      </c>
      <c r="C23" s="5" t="s">
        <v>57</v>
      </c>
      <c r="D23" s="5" t="s">
        <v>46</v>
      </c>
      <c r="E23" s="5" t="s">
        <v>47</v>
      </c>
      <c r="F23" s="5" t="s">
        <v>17</v>
      </c>
      <c r="G23" s="10">
        <v>3242</v>
      </c>
      <c r="H23" s="10">
        <v>3566</v>
      </c>
    </row>
    <row r="24" spans="1:8" ht="15.75" x14ac:dyDescent="0.4">
      <c r="A24" s="122"/>
      <c r="B24" s="125" t="s">
        <v>58</v>
      </c>
      <c r="C24" s="5" t="s">
        <v>59</v>
      </c>
      <c r="D24" s="5" t="s">
        <v>55</v>
      </c>
      <c r="E24" s="5" t="s">
        <v>47</v>
      </c>
      <c r="F24" s="5" t="s">
        <v>17</v>
      </c>
      <c r="G24" s="10">
        <v>3242</v>
      </c>
      <c r="H24" s="10">
        <v>3566</v>
      </c>
    </row>
    <row r="25" spans="1:8" ht="15.75" x14ac:dyDescent="0.4">
      <c r="A25" s="122"/>
      <c r="B25" s="125"/>
      <c r="C25" s="5" t="s">
        <v>60</v>
      </c>
      <c r="D25" s="5" t="s">
        <v>61</v>
      </c>
      <c r="E25" s="5" t="s">
        <v>62</v>
      </c>
      <c r="F25" s="5" t="s">
        <v>63</v>
      </c>
      <c r="G25" s="12">
        <v>1839</v>
      </c>
      <c r="H25" s="12">
        <v>2022</v>
      </c>
    </row>
    <row r="26" spans="1:8" ht="16.5" thickBot="1" x14ac:dyDescent="0.45">
      <c r="A26" s="123"/>
      <c r="B26" s="126"/>
      <c r="C26" s="6" t="s">
        <v>64</v>
      </c>
      <c r="D26" s="6" t="s">
        <v>61</v>
      </c>
      <c r="E26" s="6" t="s">
        <v>62</v>
      </c>
      <c r="F26" s="6" t="s">
        <v>63</v>
      </c>
      <c r="G26" s="96">
        <v>1839</v>
      </c>
      <c r="H26" s="96">
        <v>2022</v>
      </c>
    </row>
    <row r="27" spans="1:8" ht="15.75" x14ac:dyDescent="0.4">
      <c r="A27" s="127" t="s">
        <v>65</v>
      </c>
      <c r="B27" s="129" t="s">
        <v>53</v>
      </c>
      <c r="C27" s="9" t="s">
        <v>66</v>
      </c>
      <c r="D27" s="9" t="s">
        <v>67</v>
      </c>
      <c r="E27" s="9" t="s">
        <v>68</v>
      </c>
      <c r="F27" s="9" t="s">
        <v>34</v>
      </c>
      <c r="G27" s="10">
        <v>1645</v>
      </c>
      <c r="H27" s="10">
        <v>1809</v>
      </c>
    </row>
    <row r="28" spans="1:8" ht="15.75" x14ac:dyDescent="0.4">
      <c r="A28" s="128"/>
      <c r="B28" s="130"/>
      <c r="C28" s="11" t="s">
        <v>69</v>
      </c>
      <c r="D28" s="11" t="s">
        <v>36</v>
      </c>
      <c r="E28" s="11" t="s">
        <v>33</v>
      </c>
      <c r="F28" s="11" t="s">
        <v>34</v>
      </c>
      <c r="G28" s="12">
        <v>1863</v>
      </c>
      <c r="H28" s="12">
        <v>2049</v>
      </c>
    </row>
    <row r="29" spans="1:8" ht="15.75" x14ac:dyDescent="0.4">
      <c r="A29" s="128"/>
      <c r="B29" s="130"/>
      <c r="C29" s="11" t="s">
        <v>70</v>
      </c>
      <c r="D29" s="11" t="s">
        <v>36</v>
      </c>
      <c r="E29" s="11" t="s">
        <v>33</v>
      </c>
      <c r="F29" s="11" t="s">
        <v>34</v>
      </c>
      <c r="G29" s="12">
        <v>1863</v>
      </c>
      <c r="H29" s="12">
        <v>2049</v>
      </c>
    </row>
    <row r="30" spans="1:8" ht="15.75" x14ac:dyDescent="0.4">
      <c r="A30" s="128"/>
      <c r="B30" s="130"/>
      <c r="C30" s="11" t="s">
        <v>71</v>
      </c>
      <c r="D30" s="11" t="s">
        <v>36</v>
      </c>
      <c r="E30" s="11" t="s">
        <v>33</v>
      </c>
      <c r="F30" s="11" t="s">
        <v>34</v>
      </c>
      <c r="G30" s="12">
        <v>1863</v>
      </c>
      <c r="H30" s="12">
        <v>2049</v>
      </c>
    </row>
    <row r="31" spans="1:8" ht="15.75" x14ac:dyDescent="0.4">
      <c r="A31" s="128"/>
      <c r="B31" s="130"/>
      <c r="C31" s="11" t="s">
        <v>72</v>
      </c>
      <c r="D31" s="11" t="s">
        <v>73</v>
      </c>
      <c r="E31" s="11" t="s">
        <v>74</v>
      </c>
      <c r="F31" s="11" t="s">
        <v>34</v>
      </c>
      <c r="G31" s="12">
        <v>2274</v>
      </c>
      <c r="H31" s="12">
        <v>2501</v>
      </c>
    </row>
    <row r="32" spans="1:8" ht="15.75" x14ac:dyDescent="0.4">
      <c r="A32" s="128"/>
      <c r="B32" s="130"/>
      <c r="C32" s="11" t="s">
        <v>75</v>
      </c>
      <c r="D32" s="11" t="s">
        <v>76</v>
      </c>
      <c r="E32" s="11" t="s">
        <v>77</v>
      </c>
      <c r="F32" s="11" t="s">
        <v>34</v>
      </c>
      <c r="G32" s="12">
        <v>2541</v>
      </c>
      <c r="H32" s="12">
        <v>2795</v>
      </c>
    </row>
    <row r="33" spans="1:8" ht="15.75" x14ac:dyDescent="0.4">
      <c r="A33" s="128"/>
      <c r="B33" s="130"/>
      <c r="C33" s="11" t="s">
        <v>78</v>
      </c>
      <c r="D33" s="11" t="s">
        <v>79</v>
      </c>
      <c r="E33" s="11" t="s">
        <v>77</v>
      </c>
      <c r="F33" s="11" t="s">
        <v>34</v>
      </c>
      <c r="G33" s="12">
        <v>2541</v>
      </c>
      <c r="H33" s="12">
        <v>2795</v>
      </c>
    </row>
    <row r="34" spans="1:8" ht="15.75" x14ac:dyDescent="0.4">
      <c r="A34" s="128"/>
      <c r="B34" s="130"/>
      <c r="C34" s="11" t="s">
        <v>80</v>
      </c>
      <c r="D34" s="11" t="s">
        <v>76</v>
      </c>
      <c r="E34" s="11" t="s">
        <v>77</v>
      </c>
      <c r="F34" s="11" t="s">
        <v>34</v>
      </c>
      <c r="G34" s="12">
        <v>2541</v>
      </c>
      <c r="H34" s="12">
        <v>2795</v>
      </c>
    </row>
    <row r="35" spans="1:8" ht="15.75" x14ac:dyDescent="0.4">
      <c r="A35" s="128"/>
      <c r="B35" s="130" t="s">
        <v>56</v>
      </c>
      <c r="C35" s="11" t="s">
        <v>81</v>
      </c>
      <c r="D35" s="11" t="s">
        <v>82</v>
      </c>
      <c r="E35" s="11" t="s">
        <v>74</v>
      </c>
      <c r="F35" s="11" t="s">
        <v>34</v>
      </c>
      <c r="G35" s="12">
        <v>2274</v>
      </c>
      <c r="H35" s="12">
        <v>2501</v>
      </c>
    </row>
    <row r="36" spans="1:8" ht="15.75" x14ac:dyDescent="0.4">
      <c r="A36" s="128"/>
      <c r="B36" s="130"/>
      <c r="C36" s="11" t="s">
        <v>83</v>
      </c>
      <c r="D36" s="11" t="s">
        <v>84</v>
      </c>
      <c r="E36" s="11" t="s">
        <v>77</v>
      </c>
      <c r="F36" s="11" t="s">
        <v>34</v>
      </c>
      <c r="G36" s="12">
        <v>2541</v>
      </c>
      <c r="H36" s="12">
        <v>2795</v>
      </c>
    </row>
    <row r="37" spans="1:8" ht="15.75" x14ac:dyDescent="0.4">
      <c r="A37" s="128"/>
      <c r="B37" s="130"/>
      <c r="C37" s="11" t="s">
        <v>85</v>
      </c>
      <c r="D37" s="11" t="s">
        <v>84</v>
      </c>
      <c r="E37" s="11" t="s">
        <v>77</v>
      </c>
      <c r="F37" s="11" t="s">
        <v>34</v>
      </c>
      <c r="G37" s="12">
        <v>2541</v>
      </c>
      <c r="H37" s="12">
        <v>2795</v>
      </c>
    </row>
    <row r="38" spans="1:8" ht="16.5" thickBot="1" x14ac:dyDescent="0.45">
      <c r="A38" s="128"/>
      <c r="B38" s="131"/>
      <c r="C38" s="13" t="s">
        <v>86</v>
      </c>
      <c r="D38" s="13" t="s">
        <v>76</v>
      </c>
      <c r="E38" s="13" t="s">
        <v>77</v>
      </c>
      <c r="F38" s="13" t="s">
        <v>34</v>
      </c>
      <c r="G38" s="96">
        <v>2541</v>
      </c>
      <c r="H38" s="96">
        <v>2795</v>
      </c>
    </row>
    <row r="39" spans="1:8" ht="15.75" x14ac:dyDescent="0.4">
      <c r="A39" s="116" t="s">
        <v>87</v>
      </c>
      <c r="B39" s="14" t="s">
        <v>27</v>
      </c>
      <c r="C39" s="15" t="s">
        <v>88</v>
      </c>
      <c r="D39" s="15" t="s">
        <v>89</v>
      </c>
      <c r="E39" s="15" t="s">
        <v>90</v>
      </c>
      <c r="F39" s="15" t="s">
        <v>17</v>
      </c>
      <c r="G39" s="10">
        <v>6146</v>
      </c>
      <c r="H39" s="10">
        <v>6760</v>
      </c>
    </row>
    <row r="40" spans="1:8" ht="15.75" x14ac:dyDescent="0.4">
      <c r="A40" s="117"/>
      <c r="B40" s="119" t="s">
        <v>53</v>
      </c>
      <c r="C40" s="16" t="s">
        <v>91</v>
      </c>
      <c r="D40" s="16" t="s">
        <v>92</v>
      </c>
      <c r="E40" s="16" t="s">
        <v>93</v>
      </c>
      <c r="F40" s="16" t="s">
        <v>63</v>
      </c>
      <c r="G40" s="12">
        <v>4961</v>
      </c>
      <c r="H40" s="12">
        <v>5457</v>
      </c>
    </row>
    <row r="41" spans="1:8" ht="15.75" x14ac:dyDescent="0.4">
      <c r="A41" s="117"/>
      <c r="B41" s="119"/>
      <c r="C41" s="16" t="s">
        <v>94</v>
      </c>
      <c r="D41" s="16" t="s">
        <v>95</v>
      </c>
      <c r="E41" s="16" t="s">
        <v>47</v>
      </c>
      <c r="F41" s="16" t="s">
        <v>17</v>
      </c>
      <c r="G41" s="12">
        <v>3726</v>
      </c>
      <c r="H41" s="12">
        <v>4098</v>
      </c>
    </row>
    <row r="42" spans="1:8" ht="15.75" x14ac:dyDescent="0.4">
      <c r="A42" s="117"/>
      <c r="B42" s="119"/>
      <c r="C42" s="16" t="s">
        <v>96</v>
      </c>
      <c r="D42" s="16" t="s">
        <v>97</v>
      </c>
      <c r="E42" s="16" t="s">
        <v>98</v>
      </c>
      <c r="F42" s="16" t="s">
        <v>63</v>
      </c>
      <c r="G42" s="12">
        <v>2420</v>
      </c>
      <c r="H42" s="12">
        <v>2662</v>
      </c>
    </row>
    <row r="43" spans="1:8" ht="15.75" x14ac:dyDescent="0.4">
      <c r="A43" s="117"/>
      <c r="B43" s="119" t="s">
        <v>56</v>
      </c>
      <c r="C43" s="16" t="s">
        <v>99</v>
      </c>
      <c r="D43" s="16" t="s">
        <v>92</v>
      </c>
      <c r="E43" s="16" t="s">
        <v>93</v>
      </c>
      <c r="F43" s="16" t="s">
        <v>63</v>
      </c>
      <c r="G43" s="12">
        <v>4961</v>
      </c>
      <c r="H43" s="12">
        <v>5457</v>
      </c>
    </row>
    <row r="44" spans="1:8" ht="15.75" x14ac:dyDescent="0.4">
      <c r="A44" s="117"/>
      <c r="B44" s="119"/>
      <c r="C44" s="16" t="s">
        <v>100</v>
      </c>
      <c r="D44" s="16" t="s">
        <v>95</v>
      </c>
      <c r="E44" s="16" t="s">
        <v>47</v>
      </c>
      <c r="F44" s="16" t="s">
        <v>63</v>
      </c>
      <c r="G44" s="12">
        <v>3726</v>
      </c>
      <c r="H44" s="12">
        <v>4098</v>
      </c>
    </row>
    <row r="45" spans="1:8" ht="15.75" x14ac:dyDescent="0.4">
      <c r="A45" s="117"/>
      <c r="B45" s="119"/>
      <c r="C45" s="16" t="s">
        <v>101</v>
      </c>
      <c r="D45" s="16" t="s">
        <v>102</v>
      </c>
      <c r="E45" s="16" t="s">
        <v>98</v>
      </c>
      <c r="F45" s="16" t="s">
        <v>63</v>
      </c>
      <c r="G45" s="12">
        <v>2420</v>
      </c>
      <c r="H45" s="12">
        <v>2662</v>
      </c>
    </row>
    <row r="46" spans="1:8" ht="15.75" x14ac:dyDescent="0.4">
      <c r="A46" s="117"/>
      <c r="B46" s="119" t="s">
        <v>103</v>
      </c>
      <c r="C46" s="16" t="s">
        <v>104</v>
      </c>
      <c r="D46" s="16" t="s">
        <v>105</v>
      </c>
      <c r="E46" s="16" t="s">
        <v>93</v>
      </c>
      <c r="F46" s="16" t="s">
        <v>63</v>
      </c>
      <c r="G46" s="12">
        <v>5033</v>
      </c>
      <c r="H46" s="12">
        <v>5536</v>
      </c>
    </row>
    <row r="47" spans="1:8" ht="15.75" x14ac:dyDescent="0.4">
      <c r="A47" s="117"/>
      <c r="B47" s="119"/>
      <c r="C47" s="16" t="s">
        <v>106</v>
      </c>
      <c r="D47" s="16" t="s">
        <v>61</v>
      </c>
      <c r="E47" s="16" t="s">
        <v>107</v>
      </c>
      <c r="F47" s="16" t="s">
        <v>34</v>
      </c>
      <c r="G47" s="12">
        <v>1839</v>
      </c>
      <c r="H47" s="12">
        <v>2022</v>
      </c>
    </row>
    <row r="48" spans="1:8" ht="16.5" thickBot="1" x14ac:dyDescent="0.45">
      <c r="A48" s="118"/>
      <c r="B48" s="120"/>
      <c r="C48" s="17" t="s">
        <v>108</v>
      </c>
      <c r="D48" s="17" t="s">
        <v>109</v>
      </c>
      <c r="E48" s="17" t="s">
        <v>74</v>
      </c>
      <c r="F48" s="17" t="s">
        <v>34</v>
      </c>
      <c r="G48" s="96">
        <v>2323</v>
      </c>
      <c r="H48" s="96">
        <v>2555</v>
      </c>
    </row>
    <row r="49" spans="1:8" ht="15.75" x14ac:dyDescent="0.4">
      <c r="A49" s="121" t="s">
        <v>110</v>
      </c>
      <c r="B49" s="124" t="s">
        <v>27</v>
      </c>
      <c r="C49" s="4" t="s">
        <v>111</v>
      </c>
      <c r="D49" s="4" t="s">
        <v>112</v>
      </c>
      <c r="E49" s="4" t="s">
        <v>33</v>
      </c>
      <c r="F49" s="4" t="s">
        <v>34</v>
      </c>
      <c r="G49" s="10">
        <v>1887</v>
      </c>
      <c r="H49" s="10">
        <v>2075</v>
      </c>
    </row>
    <row r="50" spans="1:8" ht="15.75" x14ac:dyDescent="0.4">
      <c r="A50" s="122"/>
      <c r="B50" s="125"/>
      <c r="C50" s="5" t="s">
        <v>113</v>
      </c>
      <c r="D50" s="5" t="s">
        <v>112</v>
      </c>
      <c r="E50" s="5" t="s">
        <v>33</v>
      </c>
      <c r="F50" s="5" t="s">
        <v>34</v>
      </c>
      <c r="G50" s="10">
        <v>1887</v>
      </c>
      <c r="H50" s="10">
        <v>2075</v>
      </c>
    </row>
    <row r="51" spans="1:8" ht="15.75" x14ac:dyDescent="0.4">
      <c r="A51" s="122"/>
      <c r="B51" s="125" t="s">
        <v>53</v>
      </c>
      <c r="C51" s="5" t="s">
        <v>114</v>
      </c>
      <c r="D51" s="5" t="s">
        <v>112</v>
      </c>
      <c r="E51" s="5" t="s">
        <v>33</v>
      </c>
      <c r="F51" s="5" t="s">
        <v>34</v>
      </c>
      <c r="G51" s="10">
        <v>1887</v>
      </c>
      <c r="H51" s="10">
        <v>2075</v>
      </c>
    </row>
    <row r="52" spans="1:8" ht="15.75" x14ac:dyDescent="0.4">
      <c r="A52" s="122"/>
      <c r="B52" s="125"/>
      <c r="C52" s="5" t="s">
        <v>115</v>
      </c>
      <c r="D52" s="5" t="s">
        <v>112</v>
      </c>
      <c r="E52" s="5" t="s">
        <v>33</v>
      </c>
      <c r="F52" s="5" t="s">
        <v>34</v>
      </c>
      <c r="G52" s="10">
        <v>1887</v>
      </c>
      <c r="H52" s="10">
        <v>2075</v>
      </c>
    </row>
    <row r="53" spans="1:8" ht="16.5" thickBot="1" x14ac:dyDescent="0.45">
      <c r="A53" s="123"/>
      <c r="B53" s="126"/>
      <c r="C53" s="18" t="s">
        <v>116</v>
      </c>
      <c r="D53" s="18" t="s">
        <v>112</v>
      </c>
      <c r="E53" s="18" t="s">
        <v>33</v>
      </c>
      <c r="F53" s="18" t="s">
        <v>34</v>
      </c>
      <c r="G53" s="96">
        <v>1887</v>
      </c>
      <c r="H53" s="96">
        <v>2075</v>
      </c>
    </row>
    <row r="54" spans="1:8" ht="16.5" thickBot="1" x14ac:dyDescent="0.45">
      <c r="A54" s="19" t="s">
        <v>117</v>
      </c>
      <c r="B54" s="20" t="s">
        <v>53</v>
      </c>
      <c r="C54" s="21" t="s">
        <v>118</v>
      </c>
      <c r="D54" s="21" t="s">
        <v>119</v>
      </c>
      <c r="E54" s="21" t="s">
        <v>120</v>
      </c>
      <c r="F54" s="21" t="s">
        <v>34</v>
      </c>
      <c r="G54" s="97">
        <v>3267</v>
      </c>
      <c r="H54" s="97">
        <v>3593</v>
      </c>
    </row>
  </sheetData>
  <mergeCells count="26">
    <mergeCell ref="G1:H1"/>
    <mergeCell ref="G2:H2"/>
    <mergeCell ref="G3:H3"/>
    <mergeCell ref="G4:G5"/>
    <mergeCell ref="A6:A18"/>
    <mergeCell ref="B6:B9"/>
    <mergeCell ref="B10:B18"/>
    <mergeCell ref="A1:A5"/>
    <mergeCell ref="B1:B5"/>
    <mergeCell ref="C1:C5"/>
    <mergeCell ref="D1:D5"/>
    <mergeCell ref="E1:E5"/>
    <mergeCell ref="F1:F5"/>
    <mergeCell ref="A19:A26"/>
    <mergeCell ref="B19:B21"/>
    <mergeCell ref="B24:B26"/>
    <mergeCell ref="A27:A38"/>
    <mergeCell ref="B27:B34"/>
    <mergeCell ref="B35:B38"/>
    <mergeCell ref="A39:A48"/>
    <mergeCell ref="B40:B42"/>
    <mergeCell ref="B43:B45"/>
    <mergeCell ref="B46:B48"/>
    <mergeCell ref="A49:A53"/>
    <mergeCell ref="B49:B50"/>
    <mergeCell ref="B51:B53"/>
  </mergeCells>
  <phoneticPr fontId="18"/>
  <pageMargins left="0.78740157480314965" right="0.78740157480314965" top="0.78740157480314965" bottom="0.39370078740157483" header="0.51181102362204722" footer="0.51181102362204722"/>
  <pageSetup paperSize="9" scale="86" orientation="portrait" horizontalDpi="300" verticalDpi="300" r:id="rId1"/>
  <headerFooter alignWithMargins="0">
    <oddHeader>&amp;L&amp;14&amp;A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施設使用許可申請書</vt:lpstr>
      <vt:lpstr>別紙</vt:lpstr>
      <vt:lpstr>施設使用許可申請書 (記入例)</vt:lpstr>
      <vt:lpstr>別紙 (記入例)</vt:lpstr>
      <vt:lpstr>教室毎の料金</vt:lpstr>
      <vt:lpstr>料金表</vt:lpstr>
      <vt:lpstr>施設使用許可申請書!Print_Area</vt:lpstr>
      <vt:lpstr>'施設使用許可申請書 (記入例)'!Print_Area</vt:lpstr>
      <vt:lpstr>別紙!Print_Area</vt:lpstr>
      <vt:lpstr>'別紙 (記入例)'!Print_Area</vt:lpstr>
      <vt:lpstr>教室毎の料金!Print_Titles</vt:lpstr>
      <vt:lpstr>料金表!Print_Titles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GS-ES-SIEN-08</dc:creator>
  <cp:lastModifiedBy> </cp:lastModifiedBy>
  <cp:lastPrinted>2020-10-16T02:33:23Z</cp:lastPrinted>
  <dcterms:created xsi:type="dcterms:W3CDTF">2019-08-22T09:06:27Z</dcterms:created>
  <dcterms:modified xsi:type="dcterms:W3CDTF">2023-11-30T00:07:26Z</dcterms:modified>
</cp:coreProperties>
</file>